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3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<sst xmlns="http://schemas.openxmlformats.org/spreadsheetml/2006/main" count="1109" uniqueCount="413">
  <si>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</si>
  <si>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</si>
  <si>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</si>
  <si>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</si>
  <si>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</si>
  <si>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</si>
  <si>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</si>
  <si>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</si>
  <si>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</si>
  <si>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</si>
  <si>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</si>
  <si>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</si>
  <si>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</si>
  <si>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</si>
  <si>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</si>
  <si>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</si>
  <si>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</si>
  <si>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</si>
  <si>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</si>
  <si>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</si>
  <si>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</si>
  <si>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</si>
  <si>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</si>
  <si>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</si>
  <si>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</si>
  <si>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</si>
  <si>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</si>
  <si>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</si>
  <si>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</si>
  <si>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</si>
  <si>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</si>
  <si>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</si>
  <si>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</si>
  <si>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</si>
  <si>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</si>
  <si>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</si>
  <si>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</si>
  <si>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</si>
  <si>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</si>
  <si>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</si>
  <si>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</si>
  <si>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</si>
  <si>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</si>
  <si>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</si>
  <si>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</si>
  <si>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</si>
  <si>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公开表4</t>
  </si>
  <si>
    <t>05</t>
  </si>
  <si>
    <t>02</t>
  </si>
  <si>
    <t>11</t>
  </si>
  <si>
    <t>04</t>
  </si>
  <si>
    <t>01</t>
  </si>
  <si>
    <t>……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</si>
  <si>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</si>
  <si>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</si>
  <si>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</si>
  <si>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</si>
  <si>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</si>
  <si>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</si>
  <si>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</si>
  <si>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</si>
  <si>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</si>
  <si>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</si>
  <si>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</si>
  <si>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</si>
  <si>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</si>
  <si>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</si>
  <si>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</si>
  <si>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</si>
  <si>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</si>
  <si>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</si>
  <si>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</si>
  <si>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</si>
  <si>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</si>
  <si>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</si>
  <si>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</si>
  <si>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</si>
  <si>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</si>
  <si>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</si>
  <si>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</si>
  <si>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</si>
  <si>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</si>
  <si>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</si>
  <si>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</si>
  <si>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</si>
  <si>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</si>
  <si>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</si>
  <si>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</si>
  <si>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</si>
  <si>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</si>
  <si>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</si>
  <si>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</si>
  <si>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</si>
  <si>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</si>
  <si>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</si>
  <si>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</si>
  <si>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</si>
  <si>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</si>
  <si>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</si>
  <si>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</si>
  <si>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</si>
  <si>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</si>
  <si>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</si>
  <si>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</si>
  <si>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</si>
  <si>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</si>
  <si>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</si>
  <si>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</si>
  <si>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</si>
  <si>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</si>
  <si>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</si>
  <si>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</si>
  <si>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</si>
  <si>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</si>
  <si>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</si>
  <si>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</si>
  <si>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</si>
  <si>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</si>
  <si>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</si>
  <si>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</si>
  <si>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</si>
  <si>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</si>
  <si>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</si>
  <si>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</si>
  <si>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</si>
  <si>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</si>
  <si>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</si>
  <si>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</si>
  <si>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</si>
  <si>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</si>
  <si>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</si>
  <si>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</si>
  <si>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</si>
  <si>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</si>
  <si>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</si>
  <si>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</si>
  <si>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</si>
  <si>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</si>
  <si>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</si>
  <si>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</si>
  <si>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</si>
  <si>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</si>
  <si>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</si>
  <si>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</si>
  <si>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</si>
  <si>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</si>
  <si>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</si>
  <si>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</si>
  <si>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</si>
  <si>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</si>
  <si>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</si>
  <si>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</si>
  <si>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</si>
  <si>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</si>
  <si>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</si>
  <si>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</si>
  <si>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</si>
  <si>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</si>
  <si>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</si>
  <si>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</si>
  <si>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</si>
  <si>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</si>
  <si>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</si>
  <si>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</si>
  <si>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</si>
  <si>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</si>
  <si>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</si>
  <si>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</si>
  <si>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</si>
  <si>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</si>
  <si>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</si>
  <si>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</si>
  <si>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</si>
  <si>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</si>
  <si>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</si>
  <si>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</si>
  <si>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</si>
  <si>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</si>
  <si>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</si>
  <si>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</si>
  <si>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</si>
  <si>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</si>
  <si>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</si>
  <si>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</si>
  <si>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</si>
  <si>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</si>
  <si>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</si>
  <si>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</si>
  <si>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</si>
  <si>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</si>
  <si>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</si>
  <si>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</si>
  <si>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</si>
  <si>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</si>
  <si>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</si>
  <si>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2018年预算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</si>
  <si>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</si>
  <si>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</si>
  <si>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</si>
  <si>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</si>
  <si>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</si>
  <si>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</si>
  <si>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</si>
  <si>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</si>
  <si>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</si>
  <si>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</si>
  <si>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</si>
  <si>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</si>
  <si>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</si>
  <si>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</si>
  <si>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</si>
  <si>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</si>
  <si>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</si>
  <si>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</si>
  <si>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</si>
  <si>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</si>
  <si>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</si>
  <si>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</si>
  <si>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</si>
  <si>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</si>
  <si>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</si>
  <si>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</si>
  <si>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</si>
  <si>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</si>
  <si>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</si>
  <si>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三、纳入预算管理的行政事业性收费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</si>
  <si>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</si>
  <si>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</si>
  <si>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</si>
  <si>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</si>
  <si>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新宾县“三公”经费预算汇总表</t>
  </si>
  <si>
    <t>单位：万元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</si>
  <si>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</si>
  <si>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</si>
  <si>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</si>
  <si>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</si>
  <si>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</si>
  <si>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</si>
  <si>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</si>
  <si>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</si>
  <si>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</si>
  <si>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2017年预算</t>
  </si>
  <si>
    <t>2018年预算</t>
  </si>
  <si>
    <t>2018年比2017年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</si>
  <si>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</si>
  <si>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2018年部门收支总体情况表</t>
  </si>
  <si>
    <t>二、罚没收入</t>
  </si>
  <si>
    <t>四、纳入预算管理的政府性基金</t>
  </si>
  <si>
    <t>五、纳入专户管理的行政事业性收费等收入</t>
  </si>
  <si>
    <t>六、专项收入</t>
  </si>
  <si>
    <t>七、上级补助收入</t>
  </si>
  <si>
    <t>八、附属单位上缴收入</t>
  </si>
  <si>
    <t>九、事业收入</t>
  </si>
  <si>
    <t>十、事业单位经营收入</t>
  </si>
  <si>
    <t>十一、其他收入</t>
  </si>
  <si>
    <t>十二、用事业基金弥补收支差额</t>
  </si>
  <si>
    <t>二、外交支出</t>
  </si>
  <si>
    <t>一、一般公共服务支出</t>
  </si>
  <si>
    <t>三、国防支出</t>
  </si>
  <si>
    <t>四、公共安全支出</t>
  </si>
  <si>
    <t xml:space="preserve">五、教育支出    </t>
  </si>
  <si>
    <t xml:space="preserve">六、科学技术支出  </t>
  </si>
  <si>
    <t>七、文化体育与传媒支出</t>
  </si>
  <si>
    <t xml:space="preserve">八、社会保障和就业  </t>
  </si>
  <si>
    <t>九、社会保险基金支出</t>
  </si>
  <si>
    <t>十、医疗卫生支出</t>
  </si>
  <si>
    <t>十一、节能保护支出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</si>
  <si>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</si>
  <si>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</si>
  <si>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</si>
  <si>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</si>
  <si>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</si>
  <si>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</si>
  <si>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</si>
  <si>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</si>
  <si>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</si>
  <si>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</si>
  <si>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</si>
  <si>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</si>
  <si>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</si>
  <si>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二、罚没收入</t>
  </si>
  <si>
    <t>四、纳入政府性基金预算管理收入</t>
  </si>
  <si>
    <t>五、纳入专户管理的行政事业性收费等收入</t>
  </si>
  <si>
    <t>六、专项收入</t>
  </si>
  <si>
    <t>二、罚没收入</t>
  </si>
  <si>
    <t>六、专项收入</t>
  </si>
  <si>
    <t>四、纳入政府性基金预算管理收入</t>
  </si>
  <si>
    <t>支出指标</t>
  </si>
  <si>
    <t>项目内容</t>
  </si>
  <si>
    <t xml:space="preserve">五、纳入专户管理的行政事业性收费等收入
</t>
  </si>
  <si>
    <t xml:space="preserve">   其中：上级提前告知转移支付资金</t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</si>
  <si>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</si>
  <si>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t>一、财政拨款</t>
  </si>
  <si>
    <t>按《部门预算收支汇总表》填列加提前告知专项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</si>
  <si>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</si>
  <si>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</si>
  <si>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按《部门预算支出汇总（功能）》填列加提前告知专项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</si>
  <si>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</si>
  <si>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按《支出汇总（功能）》填列加提前告知专项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</si>
  <si>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</si>
  <si>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</si>
  <si>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2018年部门财政拨款收支总体情况表</t>
  </si>
  <si>
    <t>基本支出按《2018年功能-经济表》对应科目填列加提前告知专项</t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</si>
  <si>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</si>
  <si>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</si>
  <si>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工资福利支出</t>
  </si>
  <si>
    <t>二、纳入预算管理的行政事业性收费</t>
  </si>
  <si>
    <t>三、纳入专户管理的行政事业性收费等收入</t>
  </si>
  <si>
    <t>四、专项收入</t>
  </si>
  <si>
    <t>商品和服务支出</t>
  </si>
  <si>
    <t>对个人和家庭的补助</t>
  </si>
  <si>
    <t>总计</t>
  </si>
  <si>
    <t>2018年部门一般公共预算基本支出情况表</t>
  </si>
  <si>
    <t>按《部门预算中财拨基本支出明细、收费基本支出明细、专户基本支出明细、专项基本支出明细表》填列</t>
  </si>
  <si>
    <t>按《基本、项目两个表中对应数据填列》</t>
  </si>
  <si>
    <t>按《项目中政府性基金支出明细表》填列</t>
  </si>
  <si>
    <t>按《项目支出表》自行汇总</t>
  </si>
  <si>
    <t>注：此表涉及部门的填列。</t>
  </si>
  <si>
    <t>按《基本支出》中的（商品和服务支出）填列</t>
  </si>
  <si>
    <t>2018年部门支出总体情况表（资金来源）</t>
  </si>
  <si>
    <t>2018年部门支出总体情况表（支出预算）</t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</si>
  <si>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</si>
  <si>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</si>
  <si>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t>2018年部门一般公共预算基本支出表（资金来源）</t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</si>
  <si>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</si>
  <si>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</si>
  <si>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t>注：此表无数，别删除。</t>
  </si>
  <si>
    <t>注：如果此表无数，别删除。</t>
  </si>
  <si>
    <t>按《部门预算基本支出填列》自行汇总</t>
  </si>
  <si>
    <r>
      <t xml:space="preserve">   </t>
    </r>
    <r>
      <rPr>
        <sz val="10"/>
        <rFont val="宋体"/>
        <family val="0"/>
      </rPr>
      <t>其中：上级提前告知转移支付资金</t>
    </r>
  </si>
  <si>
    <t>水务局2018年部门预算和“三公”经费预算公开表</t>
  </si>
  <si>
    <t>部门名称：水务局</t>
  </si>
  <si>
    <r>
      <t>水务</t>
    </r>
    <r>
      <rPr>
        <sz val="10"/>
        <rFont val="宋体"/>
        <family val="0"/>
      </rPr>
      <t>局</t>
    </r>
  </si>
  <si>
    <r>
      <t>水务</t>
    </r>
    <r>
      <rPr>
        <sz val="10"/>
        <rFont val="宋体"/>
        <family val="0"/>
      </rPr>
      <t>局</t>
    </r>
  </si>
  <si>
    <t xml:space="preserve">  208</t>
  </si>
  <si>
    <t xml:space="preserve">  05</t>
  </si>
  <si>
    <t xml:space="preserve">    事业单位离退休</t>
  </si>
  <si>
    <t xml:space="preserve">    机关事业单位基本养老保险缴费支出</t>
  </si>
  <si>
    <t xml:space="preserve">  210</t>
  </si>
  <si>
    <t xml:space="preserve">  11</t>
  </si>
  <si>
    <t xml:space="preserve">    行政单位医疗</t>
  </si>
  <si>
    <t xml:space="preserve">    事业单位医疗</t>
  </si>
  <si>
    <t xml:space="preserve">  213</t>
  </si>
  <si>
    <t xml:space="preserve">  03</t>
  </si>
  <si>
    <t xml:space="preserve">    行政运行（水利）</t>
  </si>
  <si>
    <t xml:space="preserve">    水利行业业务管理</t>
  </si>
  <si>
    <t xml:space="preserve">    水利工程运行与维护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</si>
  <si>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</si>
  <si>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</si>
  <si>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</si>
  <si>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水利技术推广</t>
  </si>
  <si>
    <t xml:space="preserve">    其他水利支出</t>
  </si>
  <si>
    <t xml:space="preserve">  221</t>
  </si>
  <si>
    <t xml:space="preserve">  02</t>
  </si>
  <si>
    <t>(下属二级单位）…</t>
  </si>
  <si>
    <t>……</t>
  </si>
  <si>
    <t>213</t>
  </si>
  <si>
    <t>213</t>
  </si>
  <si>
    <t>03</t>
  </si>
  <si>
    <t>06</t>
  </si>
  <si>
    <t>水利工程运行与维护</t>
  </si>
  <si>
    <t>03</t>
  </si>
  <si>
    <t>10</t>
  </si>
  <si>
    <t>水土保持</t>
  </si>
  <si>
    <t>11</t>
  </si>
  <si>
    <t>资源管理与保护</t>
  </si>
  <si>
    <t>14</t>
  </si>
  <si>
    <t>防汛</t>
  </si>
  <si>
    <t>213</t>
  </si>
  <si>
    <t>16</t>
  </si>
  <si>
    <t>小型农田水利</t>
  </si>
  <si>
    <t>21</t>
  </si>
  <si>
    <t>大中型水库移民后期扶持专项支出</t>
  </si>
  <si>
    <r>
      <t>水务</t>
    </r>
    <r>
      <rPr>
        <sz val="10"/>
        <rFont val="宋体"/>
        <family val="0"/>
      </rPr>
      <t>局</t>
    </r>
  </si>
  <si>
    <t xml:space="preserve">  208</t>
  </si>
  <si>
    <t xml:space="preserve">  05</t>
  </si>
  <si>
    <t>02</t>
  </si>
  <si>
    <t>05</t>
  </si>
  <si>
    <t xml:space="preserve">  210</t>
  </si>
  <si>
    <t xml:space="preserve">  11</t>
  </si>
  <si>
    <t>01</t>
  </si>
  <si>
    <t xml:space="preserve">  213</t>
  </si>
  <si>
    <t xml:space="preserve">  03</t>
  </si>
  <si>
    <t>04</t>
  </si>
  <si>
    <t>06</t>
  </si>
  <si>
    <t>09</t>
  </si>
  <si>
    <t>10</t>
  </si>
  <si>
    <t>11</t>
  </si>
  <si>
    <t>17</t>
  </si>
  <si>
    <t>99</t>
  </si>
  <si>
    <t xml:space="preserve">  221</t>
  </si>
  <si>
    <t xml:space="preserve">  02</t>
  </si>
  <si>
    <t>水务局</t>
  </si>
  <si>
    <t xml:space="preserve">      水土保持（水利）</t>
  </si>
  <si>
    <t>水务局</t>
  </si>
  <si>
    <t xml:space="preserve">      其他水利支出</t>
  </si>
  <si>
    <t>红升水库经费</t>
  </si>
  <si>
    <t>红升水库职工工资35万元。</t>
  </si>
  <si>
    <t>山洪灾害设备运行维护经费</t>
  </si>
  <si>
    <t>双砬子二道拦河闸运行经费</t>
  </si>
  <si>
    <t>三坝一闸经费</t>
  </si>
  <si>
    <t>三坝一闸管护与维修费用8万元；管护工人工资12万元。共计20万元</t>
  </si>
  <si>
    <t>水土保持补偿费</t>
  </si>
  <si>
    <t>水土保持补偿费16万元</t>
  </si>
  <si>
    <t>水利执法经费</t>
  </si>
  <si>
    <t>水利执法宣传费2万元；执法车辆用油1万元。共计3万元</t>
  </si>
  <si>
    <t>移民工作经费</t>
  </si>
  <si>
    <t>办公经费1万元；公务用车费用3万元。共计4万元</t>
  </si>
  <si>
    <t>河道管理费</t>
  </si>
  <si>
    <t>汽车燃油费3万元；汽车维修、保险费3万元；废弃砂石料、河道淤积的修复平整费4.5万元；砂场勘察设计、评估费3万元；办公管理费1.5万元。共计15万元</t>
  </si>
  <si>
    <t>水资源管理费</t>
  </si>
  <si>
    <t>水资源管理费13.42万元</t>
  </si>
  <si>
    <t>部门名称：水务局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</si>
</sst>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* #,##0.0;* \-#,##0.0;* &quot;&quot;??;@"/>
    <numFmt numFmtId="186" formatCode="* #,##0.00;* \-#,##0.00;* &quot;&quot;??;@"/>
    <numFmt numFmtId="187" formatCode="0_);[Red]\(0\)"/>
    <numFmt numFmtId="188" formatCode="#,##0.0_ "/>
    <numFmt numFmtId="189" formatCode="0.00_);[Red]\(0.00\)"/>
    <numFmt numFmtId="190" formatCode="0.000_);[Red]\(0.000\)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0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66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4" xfId="0" applyNumberFormat="1" applyFont="1" applyFill="1" applyBorder="1" applyAlignment="1" applyProtection="1">
      <alignment vertical="center"/>
      <protection/>
    </xf>
    <xf numFmtId="0" fontId="8" fillId="26" borderId="15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6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6" xfId="88" applyFont="1" applyFill="1" applyBorder="1" applyAlignment="1">
      <alignment horizontal="lef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6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9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79" fontId="7" fillId="0" borderId="10" xfId="0" applyNumberFormat="1" applyFont="1" applyFill="1" applyBorder="1" applyAlignment="1" applyProtection="1">
      <alignment vertical="center"/>
      <protection/>
    </xf>
    <xf numFmtId="178" fontId="9" fillId="0" borderId="10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0" xfId="107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7" fillId="0" borderId="0" xfId="88" applyNumberFormat="1" applyFont="1" applyFill="1" applyAlignment="1" applyProtection="1">
      <alignment horizontal="right" vertical="center"/>
      <protection/>
    </xf>
    <xf numFmtId="0" fontId="12" fillId="0" borderId="0" xfId="88" applyFont="1" applyFill="1" applyAlignment="1">
      <alignment vertical="center"/>
      <protection/>
    </xf>
    <xf numFmtId="176" fontId="9" fillId="0" borderId="16" xfId="88" applyNumberFormat="1" applyFont="1" applyFill="1" applyBorder="1" applyAlignment="1">
      <alignment horizontal="center" vertical="center"/>
      <protection/>
    </xf>
    <xf numFmtId="0" fontId="9" fillId="0" borderId="16" xfId="88" applyFont="1" applyFill="1" applyBorder="1" applyAlignment="1">
      <alignment horizontal="center" vertical="center"/>
      <protection/>
    </xf>
    <xf numFmtId="0" fontId="12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6" fontId="7" fillId="0" borderId="14" xfId="88" applyNumberFormat="1" applyFont="1" applyFill="1" applyBorder="1" applyAlignment="1" applyProtection="1">
      <alignment horizontal="center" vertical="center"/>
      <protection/>
    </xf>
    <xf numFmtId="176" fontId="7" fillId="0" borderId="10" xfId="88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 vertical="center"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78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1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2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87">
      <alignment vertical="center"/>
      <protection/>
    </xf>
    <xf numFmtId="0" fontId="9" fillId="0" borderId="0" xfId="87" applyFont="1" applyAlignment="1">
      <alignment horizontal="right"/>
      <protection/>
    </xf>
    <xf numFmtId="0" fontId="7" fillId="0" borderId="0" xfId="87" applyFont="1" applyAlignment="1">
      <alignment horizontal="center"/>
      <protection/>
    </xf>
    <xf numFmtId="0" fontId="11" fillId="0" borderId="10" xfId="87" applyFont="1" applyBorder="1" applyAlignment="1">
      <alignment horizontal="center"/>
      <protection/>
    </xf>
    <xf numFmtId="0" fontId="11" fillId="0" borderId="18" xfId="87" applyFont="1" applyBorder="1" applyAlignment="1">
      <alignment horizontal="center"/>
      <protection/>
    </xf>
    <xf numFmtId="0" fontId="11" fillId="0" borderId="19" xfId="87" applyFont="1" applyBorder="1" applyAlignment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184" fontId="11" fillId="0" borderId="18" xfId="87" applyNumberFormat="1" applyFont="1" applyBorder="1">
      <alignment vertical="center"/>
      <protection/>
    </xf>
    <xf numFmtId="0" fontId="3" fillId="0" borderId="0" xfId="87" applyFont="1">
      <alignment vertical="center"/>
      <protection/>
    </xf>
    <xf numFmtId="0" fontId="12" fillId="0" borderId="19" xfId="87" applyFont="1" applyBorder="1" applyAlignment="1">
      <alignment vertical="center" wrapText="1"/>
      <protection/>
    </xf>
    <xf numFmtId="4" fontId="12" fillId="0" borderId="10" xfId="87" applyNumberFormat="1" applyFont="1" applyFill="1" applyBorder="1" applyAlignment="1" applyProtection="1">
      <alignment horizontal="right" vertical="center"/>
      <protection/>
    </xf>
    <xf numFmtId="0" fontId="12" fillId="0" borderId="10" xfId="87" applyFont="1" applyBorder="1">
      <alignment vertical="center"/>
      <protection/>
    </xf>
    <xf numFmtId="178" fontId="12" fillId="0" borderId="10" xfId="87" applyNumberFormat="1" applyFont="1" applyBorder="1">
      <alignment vertical="center"/>
      <protection/>
    </xf>
    <xf numFmtId="0" fontId="12" fillId="0" borderId="19" xfId="87" applyFont="1" applyBorder="1" applyAlignment="1">
      <alignment vertical="center"/>
      <protection/>
    </xf>
    <xf numFmtId="184" fontId="12" fillId="0" borderId="18" xfId="87" applyNumberFormat="1" applyFont="1" applyBorder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0" fontId="12" fillId="0" borderId="20" xfId="87" applyFont="1" applyBorder="1" applyAlignment="1">
      <alignment vertical="center"/>
      <protection/>
    </xf>
    <xf numFmtId="0" fontId="12" fillId="0" borderId="21" xfId="87" applyFont="1" applyBorder="1">
      <alignment vertical="center"/>
      <protection/>
    </xf>
    <xf numFmtId="178" fontId="12" fillId="0" borderId="21" xfId="87" applyNumberFormat="1" applyFont="1" applyBorder="1">
      <alignment vertical="center"/>
      <protection/>
    </xf>
    <xf numFmtId="184" fontId="12" fillId="0" borderId="22" xfId="87" applyNumberFormat="1" applyFont="1" applyBorder="1">
      <alignment vertical="center"/>
      <protection/>
    </xf>
    <xf numFmtId="0" fontId="7" fillId="0" borderId="0" xfId="0" applyFont="1" applyAlignment="1">
      <alignment horizontal="lef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0" fontId="9" fillId="0" borderId="11" xfId="83" applyFont="1" applyBorder="1" applyAlignment="1">
      <alignment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7" xfId="83" applyFont="1" applyFill="1" applyBorder="1" applyAlignment="1">
      <alignment vertical="center"/>
      <protection/>
    </xf>
    <xf numFmtId="0" fontId="9" fillId="0" borderId="16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179" fontId="9" fillId="0" borderId="11" xfId="83" applyNumberFormat="1" applyFont="1" applyFill="1" applyBorder="1" applyAlignment="1" applyProtection="1">
      <alignment vertical="center"/>
      <protection/>
    </xf>
    <xf numFmtId="0" fontId="7" fillId="0" borderId="16" xfId="0" applyFont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0" xfId="107" applyNumberFormat="1" applyFont="1" applyFill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3" fillId="0" borderId="0" xfId="89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89" applyFont="1" applyAlignment="1">
      <alignment vertical="center"/>
      <protection/>
    </xf>
    <xf numFmtId="178" fontId="2" fillId="0" borderId="0" xfId="89" applyNumberFormat="1">
      <alignment/>
      <protection/>
    </xf>
    <xf numFmtId="49" fontId="0" fillId="0" borderId="10" xfId="0" applyNumberFormat="1" applyFill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horizontal="right" vertical="center"/>
    </xf>
    <xf numFmtId="178" fontId="7" fillId="0" borderId="0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89" fontId="7" fillId="0" borderId="10" xfId="0" applyNumberFormat="1" applyFont="1" applyFill="1" applyBorder="1" applyAlignment="1" applyProtection="1">
      <alignment horizontal="right" vertical="center"/>
      <protection/>
    </xf>
    <xf numFmtId="189" fontId="9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ill="1" applyBorder="1" applyAlignment="1">
      <alignment horizontal="right" vertical="center"/>
    </xf>
    <xf numFmtId="189" fontId="9" fillId="0" borderId="10" xfId="0" applyNumberFormat="1" applyFont="1" applyBorder="1" applyAlignment="1">
      <alignment vertical="center"/>
    </xf>
    <xf numFmtId="189" fontId="9" fillId="0" borderId="10" xfId="107" applyNumberFormat="1" applyFont="1" applyFill="1" applyBorder="1" applyAlignment="1" applyProtection="1">
      <alignment horizontal="right" vertical="center" wrapText="1"/>
      <protection/>
    </xf>
    <xf numFmtId="189" fontId="0" fillId="0" borderId="10" xfId="0" applyNumberFormat="1" applyBorder="1" applyAlignment="1">
      <alignment vertical="center"/>
    </xf>
    <xf numFmtId="189" fontId="9" fillId="0" borderId="10" xfId="0" applyNumberFormat="1" applyFont="1" applyFill="1" applyBorder="1" applyAlignment="1">
      <alignment vertical="center"/>
    </xf>
    <xf numFmtId="189" fontId="7" fillId="0" borderId="10" xfId="0" applyNumberFormat="1" applyFont="1" applyFill="1" applyBorder="1" applyAlignment="1" applyProtection="1">
      <alignment vertical="center"/>
      <protection/>
    </xf>
    <xf numFmtId="189" fontId="7" fillId="0" borderId="13" xfId="0" applyNumberFormat="1" applyFont="1" applyFill="1" applyBorder="1" applyAlignment="1">
      <alignment vertical="center" wrapText="1"/>
    </xf>
    <xf numFmtId="189" fontId="0" fillId="0" borderId="10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82" applyFont="1" applyAlignment="1">
      <alignment vertic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6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1" fillId="0" borderId="27" xfId="87" applyFont="1" applyBorder="1" applyAlignment="1">
      <alignment horizontal="center" vertical="center"/>
      <protection/>
    </xf>
    <xf numFmtId="0" fontId="11" fillId="0" borderId="19" xfId="87" applyFont="1" applyBorder="1" applyAlignment="1">
      <alignment horizontal="center" vertical="center"/>
      <protection/>
    </xf>
    <xf numFmtId="0" fontId="11" fillId="0" borderId="28" xfId="87" applyFont="1" applyBorder="1" applyAlignment="1">
      <alignment horizontal="center" vertical="center"/>
      <protection/>
    </xf>
    <xf numFmtId="0" fontId="11" fillId="0" borderId="13" xfId="87" applyFont="1" applyBorder="1" applyAlignment="1">
      <alignment horizontal="center" vertical="center"/>
      <protection/>
    </xf>
    <xf numFmtId="0" fontId="11" fillId="0" borderId="29" xfId="87" applyFont="1" applyBorder="1" applyAlignment="1">
      <alignment horizontal="center"/>
      <protection/>
    </xf>
    <xf numFmtId="0" fontId="11" fillId="0" borderId="30" xfId="87" applyFont="1" applyBorder="1" applyAlignment="1">
      <alignment horizontal="center"/>
      <protection/>
    </xf>
    <xf numFmtId="184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7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7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2" sqref="A12:P12"/>
    </sheetView>
  </sheetViews>
  <sheetFormatPr defaultColWidth="7" defaultRowHeight="11.25"/>
  <cols>
    <col min="1" max="5" width="8.83203125" style="159" customWidth="1"/>
    <col min="6" max="6" width="8.83203125" style="156" customWidth="1"/>
    <col min="7" max="16" width="8.83203125" style="159" customWidth="1"/>
    <col min="17" max="19" width="7" style="159" customWidth="1"/>
    <col min="20" max="20" width="50.83203125" style="159" customWidth="1"/>
    <col min="21" max="16384" width="7" style="159" customWidth="1"/>
  </cols>
  <sheetData>
    <row r="1" spans="1:26" ht="15" customHeight="1">
      <c r="A1" s="16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6"/>
      <c r="Y4"/>
      <c r="Z4"/>
    </row>
    <row r="5" spans="1:26" s="156" customFormat="1" ht="36" customHeight="1">
      <c r="A5" s="161" t="s">
        <v>0</v>
      </c>
      <c r="W5" s="162"/>
      <c r="X5" s="103"/>
      <c r="Y5" s="103"/>
      <c r="Z5" s="103"/>
    </row>
    <row r="6" spans="4:26" ht="10.5" customHeight="1">
      <c r="D6" s="156"/>
      <c r="U6" s="156"/>
      <c r="V6" s="156"/>
      <c r="W6" s="156"/>
      <c r="X6" s="156"/>
      <c r="Y6"/>
      <c r="Z6"/>
    </row>
    <row r="7" spans="4:26" ht="10.5" customHeight="1">
      <c r="D7" s="156"/>
      <c r="N7" s="156"/>
      <c r="O7" s="156"/>
      <c r="U7" s="156"/>
      <c r="V7" s="156"/>
      <c r="W7" s="156"/>
      <c r="X7" s="156"/>
      <c r="Y7"/>
      <c r="Z7"/>
    </row>
    <row r="8" spans="1:26" s="157" customFormat="1" ht="66.75" customHeight="1">
      <c r="A8" s="245" t="s">
        <v>330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163"/>
      <c r="R8" s="163"/>
      <c r="S8" s="163"/>
      <c r="T8" s="164"/>
      <c r="U8" s="163"/>
      <c r="V8" s="163"/>
      <c r="W8" s="163"/>
      <c r="X8" s="163"/>
      <c r="Y8"/>
      <c r="Z8"/>
    </row>
    <row r="9" spans="1:26" ht="19.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156"/>
      <c r="T9" s="165"/>
      <c r="U9" s="156"/>
      <c r="V9" s="156"/>
      <c r="W9" s="156"/>
      <c r="X9" s="156"/>
      <c r="Y9"/>
      <c r="Z9"/>
    </row>
    <row r="10" spans="1:26" ht="10.5" customHeight="1">
      <c r="A10" s="156"/>
      <c r="B10" s="156"/>
      <c r="D10" s="156"/>
      <c r="E10" s="156"/>
      <c r="H10" s="156"/>
      <c r="N10" s="156"/>
      <c r="O10" s="156"/>
      <c r="U10" s="156"/>
      <c r="V10" s="156"/>
      <c r="X10" s="156"/>
      <c r="Y10"/>
      <c r="Z10"/>
    </row>
    <row r="11" spans="1:26" ht="77.2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U11" s="156"/>
      <c r="V11" s="156"/>
      <c r="X11" s="156"/>
      <c r="Y11"/>
      <c r="Z11"/>
    </row>
    <row r="12" spans="1:26" ht="56.25" customHeight="1">
      <c r="A12" s="248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S12" s="156"/>
      <c r="T12" s="156"/>
      <c r="U12" s="156"/>
      <c r="V12" s="156"/>
      <c r="W12" s="156"/>
      <c r="X12" s="156"/>
      <c r="Y12"/>
      <c r="Z12"/>
    </row>
    <row r="13" spans="8:26" ht="10.5" customHeight="1">
      <c r="H13" s="156"/>
      <c r="R13" s="156"/>
      <c r="S13" s="156"/>
      <c r="U13" s="156"/>
      <c r="V13" s="156"/>
      <c r="W13" s="156"/>
      <c r="X13" s="156"/>
      <c r="Y13"/>
      <c r="Z13"/>
    </row>
    <row r="14" spans="1:26" s="158" customFormat="1" ht="25.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R14" s="166"/>
      <c r="S14" s="166"/>
      <c r="U14" s="166"/>
      <c r="V14" s="166"/>
      <c r="W14" s="166"/>
      <c r="X14" s="166"/>
      <c r="Y14" s="166"/>
      <c r="Z14" s="166"/>
    </row>
    <row r="15" spans="1:26" s="158" customFormat="1" ht="25.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S15" s="166"/>
      <c r="T15" s="166"/>
      <c r="U15" s="166"/>
      <c r="V15" s="166"/>
      <c r="W15" s="166"/>
      <c r="X15"/>
      <c r="Y15"/>
      <c r="Z15" s="166"/>
    </row>
    <row r="16" spans="15:26" ht="11.25">
      <c r="O16" s="156"/>
      <c r="V16"/>
      <c r="W16"/>
      <c r="X16"/>
      <c r="Y16"/>
      <c r="Z16" s="15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6"/>
    </row>
    <row r="21" ht="11.25">
      <c r="M21" s="156"/>
    </row>
    <row r="22" ht="11.25">
      <c r="B22" s="159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60" t="s">
        <v>2</v>
      </c>
    </row>
    <row r="2" s="154" customFormat="1" ht="21.75" customHeight="1">
      <c r="A2" s="155" t="s">
        <v>3</v>
      </c>
    </row>
    <row r="3" s="154" customFormat="1" ht="21.75" customHeight="1">
      <c r="A3" s="155" t="s">
        <v>291</v>
      </c>
    </row>
    <row r="4" s="154" customFormat="1" ht="21.75" customHeight="1">
      <c r="A4" s="155" t="s">
        <v>4</v>
      </c>
    </row>
    <row r="5" s="154" customFormat="1" ht="21.75" customHeight="1">
      <c r="A5" s="211" t="s">
        <v>321</v>
      </c>
    </row>
    <row r="6" s="154" customFormat="1" ht="21.75" customHeight="1">
      <c r="A6" s="211" t="s">
        <v>322</v>
      </c>
    </row>
    <row r="7" s="154" customFormat="1" ht="21.75" customHeight="1">
      <c r="A7" s="155" t="s">
        <v>5</v>
      </c>
    </row>
    <row r="8" s="154" customFormat="1" ht="21.75" customHeight="1">
      <c r="A8" s="211" t="s">
        <v>303</v>
      </c>
    </row>
    <row r="9" s="154" customFormat="1" ht="21.75" customHeight="1">
      <c r="A9" s="155" t="s">
        <v>6</v>
      </c>
    </row>
    <row r="10" s="154" customFormat="1" ht="21.75" customHeight="1">
      <c r="A10" s="211" t="s">
        <v>324</v>
      </c>
    </row>
    <row r="11" s="154" customFormat="1" ht="21.75" customHeight="1">
      <c r="A11" s="211" t="s">
        <v>325</v>
      </c>
    </row>
    <row r="12" s="154" customFormat="1" ht="21.75" customHeight="1">
      <c r="A12" s="155" t="s">
        <v>7</v>
      </c>
    </row>
    <row r="13" s="154" customFormat="1" ht="21.75" customHeight="1">
      <c r="A13" s="155" t="s">
        <v>8</v>
      </c>
    </row>
    <row r="14" s="154" customFormat="1" ht="21.75" customHeight="1">
      <c r="A14" s="155" t="s">
        <v>9</v>
      </c>
    </row>
    <row r="15" s="154" customFormat="1" ht="21.75" customHeight="1">
      <c r="A15" s="155" t="s">
        <v>10</v>
      </c>
    </row>
    <row r="16" s="154" customFormat="1" ht="21.75" customHeight="1">
      <c r="A16" s="155" t="s">
        <v>11</v>
      </c>
    </row>
    <row r="17" s="154" customFormat="1" ht="21.75" customHeight="1">
      <c r="A17" s="155" t="s">
        <v>12</v>
      </c>
    </row>
    <row r="18" s="154" customFormat="1" ht="21.75" customHeight="1">
      <c r="A18" s="155" t="s">
        <v>13</v>
      </c>
    </row>
    <row r="19" s="154" customFormat="1" ht="21.75" customHeight="1">
      <c r="A19" s="155" t="s">
        <v>14</v>
      </c>
    </row>
    <row r="20" s="154" customFormat="1" ht="21.75" customHeight="1">
      <c r="A20" s="155" t="s">
        <v>15</v>
      </c>
    </row>
    <row r="21" s="154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3"/>
  <sheetViews>
    <sheetView zoomScalePageLayoutView="0" workbookViewId="0" topLeftCell="A1">
      <selection activeCell="H20" sqref="H20"/>
    </sheetView>
  </sheetViews>
  <sheetFormatPr defaultColWidth="12" defaultRowHeight="11.25"/>
  <cols>
    <col min="1" max="1" width="52.66015625" style="134" customWidth="1"/>
    <col min="2" max="2" width="21.5" style="134" customWidth="1"/>
    <col min="3" max="3" width="48.66015625" style="134" customWidth="1"/>
    <col min="4" max="4" width="22.16015625" style="134" customWidth="1"/>
    <col min="5" max="16384" width="12" style="134" customWidth="1"/>
  </cols>
  <sheetData>
    <row r="1" spans="1:22" ht="26.25" customHeight="1">
      <c r="A1" s="249" t="s">
        <v>16</v>
      </c>
      <c r="B1" s="249"/>
      <c r="C1" s="249"/>
      <c r="D1" s="249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14.25">
      <c r="A2" s="136"/>
      <c r="B2" s="136"/>
      <c r="C2" s="136"/>
      <c r="D2" s="137" t="s">
        <v>17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17.25" customHeight="1">
      <c r="A3" s="35" t="s">
        <v>331</v>
      </c>
      <c r="B3" s="139"/>
      <c r="C3" s="140"/>
      <c r="D3" s="137" t="s">
        <v>18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8" customHeight="1">
      <c r="A4" s="142" t="s">
        <v>19</v>
      </c>
      <c r="B4" s="142"/>
      <c r="C4" s="142" t="s">
        <v>20</v>
      </c>
      <c r="D4" s="142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ht="18" customHeight="1">
      <c r="A5" s="143" t="s">
        <v>21</v>
      </c>
      <c r="B5" s="144" t="s">
        <v>22</v>
      </c>
      <c r="C5" s="143" t="s">
        <v>21</v>
      </c>
      <c r="D5" s="145" t="s">
        <v>22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18" customHeight="1">
      <c r="A6" s="209" t="s">
        <v>292</v>
      </c>
      <c r="B6" s="97">
        <v>7380.81</v>
      </c>
      <c r="C6" s="196" t="s">
        <v>257</v>
      </c>
      <c r="D6" s="146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 ht="18" customHeight="1">
      <c r="A7" s="216" t="s">
        <v>290</v>
      </c>
      <c r="B7" s="147">
        <v>6539.7</v>
      </c>
      <c r="C7" s="196" t="s">
        <v>256</v>
      </c>
      <c r="D7" s="146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1:22" ht="18" customHeight="1">
      <c r="A8" s="194" t="s">
        <v>246</v>
      </c>
      <c r="B8" s="147"/>
      <c r="C8" s="196" t="s">
        <v>258</v>
      </c>
      <c r="D8" s="146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1:22" ht="18" customHeight="1">
      <c r="A9" s="194" t="s">
        <v>225</v>
      </c>
      <c r="B9" s="147">
        <v>31</v>
      </c>
      <c r="C9" s="196" t="s">
        <v>259</v>
      </c>
      <c r="D9" s="146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spans="1:22" ht="18" customHeight="1">
      <c r="A10" s="194" t="s">
        <v>247</v>
      </c>
      <c r="B10" s="147"/>
      <c r="C10" s="196" t="s">
        <v>260</v>
      </c>
      <c r="D10" s="146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18" customHeight="1">
      <c r="A11" s="194" t="s">
        <v>329</v>
      </c>
      <c r="B11" s="147"/>
      <c r="C11" s="196" t="s">
        <v>261</v>
      </c>
      <c r="D11" s="146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18" customHeight="1">
      <c r="A12" s="194" t="s">
        <v>248</v>
      </c>
      <c r="B12" s="147"/>
      <c r="C12" s="196" t="s">
        <v>262</v>
      </c>
      <c r="D12" s="146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18" customHeight="1">
      <c r="A13" s="194" t="s">
        <v>249</v>
      </c>
      <c r="B13" s="148">
        <v>55</v>
      </c>
      <c r="C13" s="196" t="s">
        <v>263</v>
      </c>
      <c r="D13" s="146">
        <v>111.78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18" customHeight="1">
      <c r="A14" s="194" t="s">
        <v>250</v>
      </c>
      <c r="B14" s="148"/>
      <c r="C14" s="196" t="s">
        <v>264</v>
      </c>
      <c r="D14" s="146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22" ht="18" customHeight="1">
      <c r="A15" s="194" t="s">
        <v>251</v>
      </c>
      <c r="B15" s="148"/>
      <c r="C15" s="196" t="s">
        <v>265</v>
      </c>
      <c r="D15" s="146">
        <v>41.08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2" ht="18" customHeight="1">
      <c r="A16" s="195" t="s">
        <v>252</v>
      </c>
      <c r="B16" s="148"/>
      <c r="C16" s="196" t="s">
        <v>266</v>
      </c>
      <c r="D16" s="146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1:22" ht="18" customHeight="1">
      <c r="A17" s="193" t="s">
        <v>253</v>
      </c>
      <c r="B17" s="148"/>
      <c r="C17" s="199" t="s">
        <v>267</v>
      </c>
      <c r="D17" s="146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ht="18" customHeight="1">
      <c r="A18" s="195" t="s">
        <v>254</v>
      </c>
      <c r="B18" s="148"/>
      <c r="C18" s="201" t="s">
        <v>268</v>
      </c>
      <c r="D18" s="146">
        <v>711.3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ht="18" customHeight="1">
      <c r="A19" s="193" t="s">
        <v>255</v>
      </c>
      <c r="B19" s="148"/>
      <c r="C19" s="197" t="s">
        <v>269</v>
      </c>
      <c r="D19" s="146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ht="18" customHeight="1">
      <c r="A20" s="78"/>
      <c r="B20" s="148"/>
      <c r="C20" s="196" t="s">
        <v>270</v>
      </c>
      <c r="D20" s="146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</row>
    <row r="21" spans="1:22" ht="18" customHeight="1">
      <c r="A21" s="78"/>
      <c r="B21" s="148"/>
      <c r="C21" s="198" t="s">
        <v>271</v>
      </c>
      <c r="D21" s="146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ht="18" customHeight="1">
      <c r="A22" s="78"/>
      <c r="B22" s="148"/>
      <c r="C22" s="198" t="s">
        <v>272</v>
      </c>
      <c r="D22" s="146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</row>
    <row r="23" spans="1:22" ht="18" customHeight="1">
      <c r="A23" s="78"/>
      <c r="B23" s="148"/>
      <c r="C23" s="198" t="s">
        <v>273</v>
      </c>
      <c r="D23" s="146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ht="18" customHeight="1">
      <c r="A24" s="111"/>
      <c r="B24" s="148"/>
      <c r="C24" s="198" t="s">
        <v>274</v>
      </c>
      <c r="D24" s="146">
        <v>62.95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</row>
    <row r="25" spans="1:22" ht="18" customHeight="1">
      <c r="A25" s="111"/>
      <c r="B25" s="148"/>
      <c r="C25" s="198" t="s">
        <v>275</v>
      </c>
      <c r="D25" s="146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</row>
    <row r="26" spans="1:22" ht="18" customHeight="1">
      <c r="A26" s="111"/>
      <c r="B26" s="148"/>
      <c r="C26" s="198" t="s">
        <v>276</v>
      </c>
      <c r="D26" s="146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</row>
    <row r="27" spans="1:22" ht="18" customHeight="1">
      <c r="A27" s="111"/>
      <c r="B27" s="148"/>
      <c r="C27" s="198" t="s">
        <v>277</v>
      </c>
      <c r="D27" s="146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</row>
    <row r="28" spans="1:22" ht="18" customHeight="1">
      <c r="A28" s="111"/>
      <c r="B28" s="148"/>
      <c r="C28" s="200" t="s">
        <v>278</v>
      </c>
      <c r="D28" s="146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22" ht="18" customHeight="1">
      <c r="A29" s="111"/>
      <c r="B29" s="148"/>
      <c r="C29" s="196" t="s">
        <v>279</v>
      </c>
      <c r="D29" s="146">
        <v>6539.7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53"/>
    </row>
    <row r="30" spans="1:22" s="133" customFormat="1" ht="18" customHeight="1">
      <c r="A30" s="149" t="s">
        <v>25</v>
      </c>
      <c r="B30" s="124">
        <f>B6+B8+B9+B10+B12+B13+B14+B15+B16+B17+B18+B19</f>
        <v>7466.81</v>
      </c>
      <c r="C30" s="149" t="s">
        <v>26</v>
      </c>
      <c r="D30" s="150">
        <f>SUM(D6:D29)</f>
        <v>7466.8099999999995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4" ht="14.25">
      <c r="A31" s="210" t="s">
        <v>293</v>
      </c>
      <c r="B31" s="152"/>
      <c r="C31" s="250"/>
      <c r="D31" s="250"/>
    </row>
    <row r="32" spans="3:4" ht="14.25">
      <c r="C32" s="250"/>
      <c r="D32" s="250"/>
    </row>
    <row r="33" ht="14.25">
      <c r="D33" s="217"/>
    </row>
  </sheetData>
  <sheetProtection/>
  <mergeCells count="2">
    <mergeCell ref="A1:D1"/>
    <mergeCell ref="C31:D32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F21" sqref="F21"/>
    </sheetView>
  </sheetViews>
  <sheetFormatPr defaultColWidth="9.33203125" defaultRowHeight="11.25"/>
  <cols>
    <col min="1" max="1" width="18.33203125" style="52" customWidth="1"/>
    <col min="2" max="2" width="14.66015625" style="52" customWidth="1"/>
    <col min="3" max="3" width="13.16015625" style="52" customWidth="1"/>
    <col min="4" max="4" width="13.33203125" style="52" customWidth="1"/>
    <col min="5" max="6" width="10.33203125" style="52" customWidth="1"/>
    <col min="7" max="7" width="6.66015625" style="52" customWidth="1"/>
    <col min="8" max="9" width="12.66015625" style="52" customWidth="1"/>
    <col min="10" max="10" width="10" style="0" customWidth="1"/>
    <col min="11" max="11" width="13.16015625" style="52" customWidth="1"/>
    <col min="12" max="12" width="10.5" style="52" customWidth="1"/>
    <col min="13" max="15" width="14.16015625" style="52" customWidth="1"/>
    <col min="16" max="253" width="9.16015625" style="52" customWidth="1"/>
  </cols>
  <sheetData>
    <row r="1" spans="1:16" ht="25.5" customHeight="1">
      <c r="A1" s="192" t="s">
        <v>245</v>
      </c>
      <c r="B1" s="121"/>
      <c r="C1" s="121"/>
      <c r="D1" s="121"/>
      <c r="E1" s="121"/>
      <c r="F1" s="121"/>
      <c r="G1" s="121"/>
      <c r="H1" s="121"/>
      <c r="I1" s="121"/>
      <c r="J1" s="130"/>
      <c r="K1" s="121"/>
      <c r="L1" s="121"/>
      <c r="M1" s="121"/>
      <c r="N1" s="121"/>
      <c r="O1" s="121"/>
      <c r="P1" s="122"/>
    </row>
    <row r="2" spans="14:17" ht="17.25" customHeight="1">
      <c r="N2" s="264" t="s">
        <v>27</v>
      </c>
      <c r="O2" s="264"/>
      <c r="P2"/>
      <c r="Q2"/>
    </row>
    <row r="3" spans="1:17" ht="17.25" customHeight="1">
      <c r="A3" s="35" t="s">
        <v>331</v>
      </c>
      <c r="N3" s="264" t="s">
        <v>18</v>
      </c>
      <c r="O3" s="265"/>
      <c r="P3"/>
      <c r="Q3"/>
    </row>
    <row r="4" spans="1:16" s="112" customFormat="1" ht="12">
      <c r="A4" s="256" t="s">
        <v>28</v>
      </c>
      <c r="B4" s="113" t="s">
        <v>29</v>
      </c>
      <c r="C4" s="114"/>
      <c r="D4" s="114"/>
      <c r="E4" s="114"/>
      <c r="F4" s="114"/>
      <c r="G4" s="114"/>
      <c r="H4" s="114"/>
      <c r="I4" s="114"/>
      <c r="J4" s="117"/>
      <c r="K4" s="113" t="s">
        <v>30</v>
      </c>
      <c r="L4" s="114"/>
      <c r="M4" s="114"/>
      <c r="N4" s="114"/>
      <c r="O4" s="118"/>
      <c r="P4" s="27"/>
    </row>
    <row r="5" spans="1:16" s="112" customFormat="1" ht="40.5" customHeight="1">
      <c r="A5" s="256"/>
      <c r="B5" s="257" t="s">
        <v>31</v>
      </c>
      <c r="C5" s="255" t="s">
        <v>23</v>
      </c>
      <c r="D5" s="255"/>
      <c r="E5" s="254" t="s">
        <v>280</v>
      </c>
      <c r="F5" s="255" t="s">
        <v>225</v>
      </c>
      <c r="G5" s="254" t="s">
        <v>281</v>
      </c>
      <c r="H5" s="255"/>
      <c r="I5" s="254" t="s">
        <v>282</v>
      </c>
      <c r="J5" s="254" t="s">
        <v>283</v>
      </c>
      <c r="K5" s="259" t="s">
        <v>31</v>
      </c>
      <c r="L5" s="261" t="s">
        <v>32</v>
      </c>
      <c r="M5" s="262"/>
      <c r="N5" s="263"/>
      <c r="O5" s="259" t="s">
        <v>33</v>
      </c>
      <c r="P5" s="27"/>
    </row>
    <row r="6" spans="1:16" s="112" customFormat="1" ht="62.25" customHeight="1">
      <c r="A6" s="256"/>
      <c r="B6" s="258"/>
      <c r="C6" s="66" t="s">
        <v>34</v>
      </c>
      <c r="D6" s="38" t="s">
        <v>35</v>
      </c>
      <c r="E6" s="255"/>
      <c r="F6" s="255"/>
      <c r="G6" s="66" t="s">
        <v>34</v>
      </c>
      <c r="H6" s="66" t="s">
        <v>227</v>
      </c>
      <c r="I6" s="255"/>
      <c r="J6" s="255"/>
      <c r="K6" s="260"/>
      <c r="L6" s="77" t="s">
        <v>36</v>
      </c>
      <c r="M6" s="77" t="s">
        <v>37</v>
      </c>
      <c r="N6" s="77" t="s">
        <v>38</v>
      </c>
      <c r="O6" s="260"/>
      <c r="P6" s="27"/>
    </row>
    <row r="7" spans="1:16" s="109" customFormat="1" ht="36" customHeight="1">
      <c r="A7" s="39" t="s">
        <v>31</v>
      </c>
      <c r="B7" s="128">
        <f>C7+F7+J7</f>
        <v>7466.81</v>
      </c>
      <c r="C7" s="128">
        <f>SUM(C8:C14)</f>
        <v>7380.81</v>
      </c>
      <c r="D7" s="128">
        <f>SUM(D8:D14)</f>
        <v>6539.7</v>
      </c>
      <c r="E7" s="128">
        <f>SUM(E8:E14)</f>
        <v>0</v>
      </c>
      <c r="F7" s="128">
        <f>SUM(F8:F14)</f>
        <v>31</v>
      </c>
      <c r="G7" s="128"/>
      <c r="H7" s="128"/>
      <c r="I7" s="128"/>
      <c r="J7" s="128">
        <f aca="true" t="shared" si="0" ref="J7:O7">SUM(J8:J14)</f>
        <v>55</v>
      </c>
      <c r="K7" s="128">
        <f t="shared" si="0"/>
        <v>7466.81</v>
      </c>
      <c r="L7" s="128">
        <f t="shared" si="0"/>
        <v>753.76</v>
      </c>
      <c r="M7" s="128">
        <f t="shared" si="0"/>
        <v>56.89</v>
      </c>
      <c r="N7" s="128">
        <f t="shared" si="0"/>
        <v>3.15</v>
      </c>
      <c r="O7" s="128">
        <f t="shared" si="0"/>
        <v>6653.01</v>
      </c>
      <c r="P7"/>
    </row>
    <row r="8" spans="1:15" ht="31.5" customHeight="1">
      <c r="A8" s="191" t="s">
        <v>332</v>
      </c>
      <c r="B8" s="128">
        <v>7466.81</v>
      </c>
      <c r="C8" s="125">
        <v>7380.81</v>
      </c>
      <c r="D8" s="97">
        <v>6539.7</v>
      </c>
      <c r="E8" s="97">
        <v>0</v>
      </c>
      <c r="F8" s="97">
        <v>31</v>
      </c>
      <c r="G8" s="97"/>
      <c r="H8" s="97"/>
      <c r="I8" s="97"/>
      <c r="J8" s="131">
        <v>55</v>
      </c>
      <c r="K8" s="97">
        <v>7466.81</v>
      </c>
      <c r="L8" s="97">
        <v>753.76</v>
      </c>
      <c r="M8" s="97">
        <v>56.89</v>
      </c>
      <c r="N8" s="97">
        <v>3.15</v>
      </c>
      <c r="O8" s="125">
        <v>6653.01</v>
      </c>
    </row>
    <row r="9" spans="1:15" ht="31.5" customHeight="1">
      <c r="A9" s="65"/>
      <c r="B9" s="128">
        <f aca="true" t="shared" si="1" ref="B9:B14">C9+E9+F9+G9+I9+J9</f>
        <v>0</v>
      </c>
      <c r="C9" s="129"/>
      <c r="D9" s="129"/>
      <c r="E9" s="129"/>
      <c r="F9" s="129"/>
      <c r="G9" s="129"/>
      <c r="H9" s="129"/>
      <c r="I9" s="129"/>
      <c r="J9" s="132"/>
      <c r="K9" s="97">
        <f aca="true" t="shared" si="2" ref="K9:K14">SUM(L9:O9)</f>
        <v>0</v>
      </c>
      <c r="L9" s="97"/>
      <c r="M9" s="97"/>
      <c r="N9" s="97"/>
      <c r="O9" s="129"/>
    </row>
    <row r="10" spans="1:15" ht="31.5" customHeight="1">
      <c r="A10" s="65"/>
      <c r="B10" s="128">
        <f t="shared" si="1"/>
        <v>0</v>
      </c>
      <c r="C10" s="116"/>
      <c r="D10" s="116"/>
      <c r="E10" s="116"/>
      <c r="F10" s="116"/>
      <c r="G10" s="116"/>
      <c r="H10" s="116"/>
      <c r="I10" s="116"/>
      <c r="J10" s="127"/>
      <c r="K10" s="97">
        <f t="shared" si="2"/>
        <v>0</v>
      </c>
      <c r="L10" s="97"/>
      <c r="M10" s="97"/>
      <c r="N10" s="97"/>
      <c r="O10" s="126"/>
    </row>
    <row r="11" spans="1:15" ht="31.5" customHeight="1">
      <c r="A11" s="65"/>
      <c r="B11" s="128"/>
      <c r="C11" s="116"/>
      <c r="D11" s="116"/>
      <c r="E11" s="116"/>
      <c r="F11" s="126"/>
      <c r="G11" s="126"/>
      <c r="H11" s="126"/>
      <c r="I11" s="126"/>
      <c r="J11" s="127"/>
      <c r="K11" s="97">
        <f t="shared" si="2"/>
        <v>0</v>
      </c>
      <c r="L11" s="97"/>
      <c r="M11" s="97"/>
      <c r="N11" s="97"/>
      <c r="O11" s="126"/>
    </row>
    <row r="12" spans="1:15" ht="31.5" customHeight="1">
      <c r="A12" s="65"/>
      <c r="B12" s="128">
        <f t="shared" si="1"/>
        <v>0</v>
      </c>
      <c r="C12" s="116"/>
      <c r="D12" s="116"/>
      <c r="E12" s="116"/>
      <c r="F12" s="126"/>
      <c r="G12" s="126"/>
      <c r="H12" s="126"/>
      <c r="I12" s="126"/>
      <c r="J12" s="127"/>
      <c r="K12" s="97">
        <f t="shared" si="2"/>
        <v>0</v>
      </c>
      <c r="L12" s="97"/>
      <c r="M12" s="97"/>
      <c r="N12" s="97"/>
      <c r="O12" s="126"/>
    </row>
    <row r="13" spans="1:15" ht="31.5" customHeight="1">
      <c r="A13" s="65"/>
      <c r="B13" s="128">
        <f t="shared" si="1"/>
        <v>0</v>
      </c>
      <c r="C13" s="116"/>
      <c r="D13" s="116"/>
      <c r="E13" s="116"/>
      <c r="F13" s="116"/>
      <c r="G13" s="116"/>
      <c r="H13" s="116"/>
      <c r="I13" s="116"/>
      <c r="J13" s="127"/>
      <c r="K13" s="97">
        <f t="shared" si="2"/>
        <v>0</v>
      </c>
      <c r="L13" s="97"/>
      <c r="M13" s="97"/>
      <c r="N13" s="97"/>
      <c r="O13" s="126"/>
    </row>
    <row r="14" spans="1:15" ht="31.5" customHeight="1">
      <c r="A14" s="78" t="s">
        <v>52</v>
      </c>
      <c r="B14" s="128">
        <f t="shared" si="1"/>
        <v>0</v>
      </c>
      <c r="C14" s="116"/>
      <c r="D14" s="116"/>
      <c r="E14" s="116"/>
      <c r="F14" s="116"/>
      <c r="G14" s="116"/>
      <c r="H14" s="116"/>
      <c r="I14" s="116"/>
      <c r="J14" s="127"/>
      <c r="K14" s="97">
        <f t="shared" si="2"/>
        <v>0</v>
      </c>
      <c r="L14" s="97"/>
      <c r="M14" s="97"/>
      <c r="N14" s="97"/>
      <c r="O14" s="126"/>
    </row>
    <row r="15" spans="1:15" ht="36.75" customHeight="1">
      <c r="A15" s="251" t="s">
        <v>294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1" t="s">
        <v>295</v>
      </c>
      <c r="L15" s="253"/>
      <c r="M15" s="253"/>
      <c r="N15" s="253"/>
      <c r="O15" s="253"/>
    </row>
    <row r="16" spans="6:10" ht="10.5" customHeight="1">
      <c r="F16" s="58"/>
      <c r="G16" s="58"/>
      <c r="H16" s="58"/>
      <c r="I16" s="58"/>
      <c r="J16" s="103"/>
    </row>
    <row r="17" ht="10.5" customHeight="1">
      <c r="C17" s="58"/>
    </row>
  </sheetData>
  <sheetProtection/>
  <mergeCells count="15">
    <mergeCell ref="O5:O6"/>
    <mergeCell ref="C5:D5"/>
    <mergeCell ref="L5:N5"/>
    <mergeCell ref="N2:O2"/>
    <mergeCell ref="N3:O3"/>
    <mergeCell ref="A15:J15"/>
    <mergeCell ref="K15:O15"/>
    <mergeCell ref="I5:I6"/>
    <mergeCell ref="G5:H5"/>
    <mergeCell ref="J5:J6"/>
    <mergeCell ref="A4:A6"/>
    <mergeCell ref="B5:B6"/>
    <mergeCell ref="E5:E6"/>
    <mergeCell ref="F5:F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4"/>
  <sheetViews>
    <sheetView showGridLines="0" showZeros="0" zoomScalePageLayoutView="0" workbookViewId="0" topLeftCell="A1">
      <selection activeCell="E22" sqref="E22"/>
    </sheetView>
  </sheetViews>
  <sheetFormatPr defaultColWidth="9.16015625" defaultRowHeight="11.25"/>
  <cols>
    <col min="1" max="1" width="8.33203125" style="52" customWidth="1"/>
    <col min="2" max="2" width="6.33203125" style="52" customWidth="1"/>
    <col min="3" max="3" width="5.16015625" style="52" customWidth="1"/>
    <col min="4" max="4" width="4.83203125" style="52" customWidth="1"/>
    <col min="5" max="5" width="43.66015625" style="52" customWidth="1"/>
    <col min="6" max="6" width="14.5" style="52" bestFit="1" customWidth="1"/>
    <col min="7" max="7" width="15" style="52" customWidth="1"/>
    <col min="8" max="8" width="14" style="52" customWidth="1"/>
    <col min="9" max="9" width="7.5" style="52" customWidth="1"/>
    <col min="10" max="10" width="9.33203125" style="52" customWidth="1"/>
    <col min="11" max="11" width="7.33203125" style="52" customWidth="1"/>
    <col min="12" max="12" width="8.33203125" style="52" customWidth="1"/>
    <col min="13" max="13" width="8" style="52" customWidth="1"/>
    <col min="14" max="14" width="9" style="52" customWidth="1"/>
    <col min="15" max="15" width="9.33203125" style="52" customWidth="1"/>
    <col min="16" max="248" width="9.16015625" style="52" customWidth="1"/>
  </cols>
  <sheetData>
    <row r="1" spans="1:14" ht="28.5" customHeight="1">
      <c r="A1" s="266" t="s">
        <v>39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1:14" ht="10.5" customHeight="1">
      <c r="K2"/>
      <c r="L2" s="167"/>
      <c r="M2" s="167"/>
      <c r="N2" s="168" t="s">
        <v>40</v>
      </c>
    </row>
    <row r="3" spans="1:14" ht="17.25" customHeight="1">
      <c r="A3" s="35" t="s">
        <v>331</v>
      </c>
      <c r="B3" s="82"/>
      <c r="C3" s="82"/>
      <c r="D3" s="82"/>
      <c r="E3" s="82"/>
      <c r="K3"/>
      <c r="L3" s="265" t="s">
        <v>18</v>
      </c>
      <c r="M3" s="265"/>
      <c r="N3" s="265"/>
    </row>
    <row r="4" spans="1:14" s="112" customFormat="1" ht="12">
      <c r="A4" s="257" t="s">
        <v>28</v>
      </c>
      <c r="B4" s="267" t="s">
        <v>228</v>
      </c>
      <c r="C4" s="267"/>
      <c r="D4" s="267"/>
      <c r="E4" s="274" t="s">
        <v>42</v>
      </c>
      <c r="F4" s="268" t="s">
        <v>29</v>
      </c>
      <c r="G4" s="268"/>
      <c r="H4" s="268"/>
      <c r="I4" s="268"/>
      <c r="J4" s="268"/>
      <c r="K4" s="268"/>
      <c r="L4" s="268"/>
      <c r="M4" s="268"/>
      <c r="N4" s="268"/>
    </row>
    <row r="5" spans="1:14" s="112" customFormat="1" ht="63" customHeight="1">
      <c r="A5" s="271"/>
      <c r="B5" s="272" t="s">
        <v>43</v>
      </c>
      <c r="C5" s="272" t="s">
        <v>44</v>
      </c>
      <c r="D5" s="272" t="s">
        <v>45</v>
      </c>
      <c r="E5" s="275"/>
      <c r="F5" s="257" t="s">
        <v>31</v>
      </c>
      <c r="G5" s="255" t="s">
        <v>23</v>
      </c>
      <c r="H5" s="255"/>
      <c r="I5" s="254" t="s">
        <v>280</v>
      </c>
      <c r="J5" s="255" t="s">
        <v>225</v>
      </c>
      <c r="K5" s="254" t="s">
        <v>281</v>
      </c>
      <c r="L5" s="255"/>
      <c r="M5" s="254" t="s">
        <v>282</v>
      </c>
      <c r="N5" s="254" t="s">
        <v>283</v>
      </c>
    </row>
    <row r="6" spans="1:14" s="112" customFormat="1" ht="51.75" customHeight="1">
      <c r="A6" s="258"/>
      <c r="B6" s="273"/>
      <c r="C6" s="273"/>
      <c r="D6" s="273"/>
      <c r="E6" s="276"/>
      <c r="F6" s="258"/>
      <c r="G6" s="66" t="s">
        <v>34</v>
      </c>
      <c r="H6" s="38" t="s">
        <v>35</v>
      </c>
      <c r="I6" s="255"/>
      <c r="J6" s="255"/>
      <c r="K6" s="66" t="s">
        <v>34</v>
      </c>
      <c r="L6" s="66" t="s">
        <v>227</v>
      </c>
      <c r="M6" s="255"/>
      <c r="N6" s="255"/>
    </row>
    <row r="7" spans="1:248" s="27" customFormat="1" ht="24" customHeight="1">
      <c r="A7" s="83"/>
      <c r="B7" s="84"/>
      <c r="C7" s="84"/>
      <c r="D7" s="84"/>
      <c r="E7" s="85" t="s">
        <v>31</v>
      </c>
      <c r="F7" s="124">
        <f>SUM(F8:F33)</f>
        <v>7466.8099999999995</v>
      </c>
      <c r="G7" s="124">
        <f>SUM(G8:G33)</f>
        <v>7380.8099999999995</v>
      </c>
      <c r="H7" s="124">
        <f>H28+H29+H30+H31+H32+H33</f>
        <v>6539.7</v>
      </c>
      <c r="I7" s="124">
        <f>I28+I29+I30+I31+I32+I33</f>
        <v>0</v>
      </c>
      <c r="J7" s="124">
        <f>J23+J26</f>
        <v>31</v>
      </c>
      <c r="K7" s="124">
        <f>K28+K29+K30+K31+K32+K33</f>
        <v>0</v>
      </c>
      <c r="L7" s="124">
        <f>L28+L29+L30+L31+L32+L33</f>
        <v>0</v>
      </c>
      <c r="M7" s="124">
        <f>M28+M29+M30+M31+M32+M33</f>
        <v>0</v>
      </c>
      <c r="N7" s="124">
        <f>N8+N9+N11+N24+N27</f>
        <v>55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</row>
    <row r="8" spans="1:14" ht="21" customHeight="1">
      <c r="A8" s="191" t="s">
        <v>333</v>
      </c>
      <c r="B8" s="46" t="s">
        <v>374</v>
      </c>
      <c r="C8" s="46" t="s">
        <v>375</v>
      </c>
      <c r="D8" s="46" t="s">
        <v>376</v>
      </c>
      <c r="E8" s="64" t="s">
        <v>336</v>
      </c>
      <c r="F8" s="97">
        <v>2.92</v>
      </c>
      <c r="G8" s="97">
        <v>2.59</v>
      </c>
      <c r="H8" s="116"/>
      <c r="I8" s="116"/>
      <c r="J8" s="116"/>
      <c r="K8" s="59"/>
      <c r="L8" s="59"/>
      <c r="M8" s="59"/>
      <c r="N8" s="59">
        <v>0.33</v>
      </c>
    </row>
    <row r="9" spans="1:14" ht="21" customHeight="1">
      <c r="A9" s="191"/>
      <c r="B9" s="46" t="s">
        <v>374</v>
      </c>
      <c r="C9" s="46" t="s">
        <v>375</v>
      </c>
      <c r="D9" s="46" t="s">
        <v>377</v>
      </c>
      <c r="E9" s="64" t="s">
        <v>337</v>
      </c>
      <c r="F9" s="97">
        <v>108.86</v>
      </c>
      <c r="G9" s="97">
        <v>104.66</v>
      </c>
      <c r="H9" s="116"/>
      <c r="I9" s="116"/>
      <c r="J9" s="126"/>
      <c r="K9" s="59"/>
      <c r="L9" s="59"/>
      <c r="M9" s="59"/>
      <c r="N9" s="59">
        <v>4.2</v>
      </c>
    </row>
    <row r="10" spans="1:14" ht="21" customHeight="1">
      <c r="A10" s="191"/>
      <c r="B10" s="46" t="s">
        <v>378</v>
      </c>
      <c r="C10" s="46" t="s">
        <v>379</v>
      </c>
      <c r="D10" s="46" t="s">
        <v>380</v>
      </c>
      <c r="E10" s="64" t="s">
        <v>340</v>
      </c>
      <c r="F10" s="97">
        <v>5.75</v>
      </c>
      <c r="G10" s="97">
        <v>5.75</v>
      </c>
      <c r="H10" s="116"/>
      <c r="I10" s="116"/>
      <c r="J10" s="116"/>
      <c r="K10" s="59"/>
      <c r="L10" s="59"/>
      <c r="M10" s="59"/>
      <c r="N10" s="59"/>
    </row>
    <row r="11" spans="1:14" ht="21" customHeight="1">
      <c r="A11" s="191"/>
      <c r="B11" s="46" t="s">
        <v>378</v>
      </c>
      <c r="C11" s="46" t="s">
        <v>379</v>
      </c>
      <c r="D11" s="46" t="s">
        <v>376</v>
      </c>
      <c r="E11" s="64" t="s">
        <v>341</v>
      </c>
      <c r="F11" s="97">
        <v>35.33</v>
      </c>
      <c r="G11" s="97">
        <v>33.81</v>
      </c>
      <c r="H11" s="116"/>
      <c r="I11" s="116"/>
      <c r="J11" s="116"/>
      <c r="K11" s="59"/>
      <c r="L11" s="59"/>
      <c r="M11" s="59"/>
      <c r="N11" s="59">
        <v>1.52</v>
      </c>
    </row>
    <row r="12" spans="1:14" ht="21" customHeight="1">
      <c r="A12" s="191"/>
      <c r="B12" s="229" t="s">
        <v>381</v>
      </c>
      <c r="C12" s="46" t="s">
        <v>382</v>
      </c>
      <c r="D12" s="46" t="s">
        <v>380</v>
      </c>
      <c r="E12" s="64" t="s">
        <v>344</v>
      </c>
      <c r="F12" s="97">
        <v>60.18</v>
      </c>
      <c r="G12" s="97">
        <v>60.18</v>
      </c>
      <c r="H12" s="116"/>
      <c r="I12" s="116"/>
      <c r="J12" s="116"/>
      <c r="K12" s="59"/>
      <c r="L12" s="59"/>
      <c r="M12" s="59"/>
      <c r="N12" s="59"/>
    </row>
    <row r="13" spans="1:14" ht="21" customHeight="1" hidden="1">
      <c r="A13" s="191" t="s">
        <v>354</v>
      </c>
      <c r="B13" s="46"/>
      <c r="C13" s="46"/>
      <c r="D13" s="46"/>
      <c r="E13" s="64"/>
      <c r="F13" s="97">
        <f aca="true" t="shared" si="0" ref="F13:G19">G13+I13+J13+K13+M13+N13</f>
        <v>0</v>
      </c>
      <c r="G13" s="97">
        <f t="shared" si="0"/>
        <v>0</v>
      </c>
      <c r="H13" s="126"/>
      <c r="I13" s="116"/>
      <c r="J13" s="116"/>
      <c r="K13" s="59"/>
      <c r="L13" s="59"/>
      <c r="M13" s="59"/>
      <c r="N13" s="59"/>
    </row>
    <row r="14" spans="1:14" ht="21" customHeight="1" hidden="1">
      <c r="A14" s="191" t="s">
        <v>355</v>
      </c>
      <c r="B14" s="46"/>
      <c r="C14" s="46"/>
      <c r="D14" s="46"/>
      <c r="E14" s="64"/>
      <c r="F14" s="97">
        <f t="shared" si="0"/>
        <v>0</v>
      </c>
      <c r="G14" s="97">
        <f t="shared" si="0"/>
        <v>0</v>
      </c>
      <c r="H14" s="126"/>
      <c r="I14" s="126"/>
      <c r="J14" s="116"/>
      <c r="K14" s="59"/>
      <c r="L14" s="59"/>
      <c r="M14" s="59"/>
      <c r="N14" s="59"/>
    </row>
    <row r="15" spans="1:14" ht="21" customHeight="1" hidden="1">
      <c r="A15" s="191"/>
      <c r="B15" s="46"/>
      <c r="C15" s="46"/>
      <c r="D15" s="46"/>
      <c r="E15" s="64"/>
      <c r="F15" s="97">
        <f t="shared" si="0"/>
        <v>0</v>
      </c>
      <c r="G15" s="97">
        <f t="shared" si="0"/>
        <v>0</v>
      </c>
      <c r="H15" s="126"/>
      <c r="I15" s="126"/>
      <c r="J15" s="126"/>
      <c r="K15" s="59"/>
      <c r="L15" s="59"/>
      <c r="M15" s="59"/>
      <c r="N15" s="59"/>
    </row>
    <row r="16" spans="1:14" ht="21" customHeight="1" hidden="1">
      <c r="A16" s="191"/>
      <c r="B16" s="46"/>
      <c r="C16" s="46"/>
      <c r="D16" s="46"/>
      <c r="E16" s="64"/>
      <c r="F16" s="97">
        <f t="shared" si="0"/>
        <v>0</v>
      </c>
      <c r="G16" s="97">
        <f t="shared" si="0"/>
        <v>0</v>
      </c>
      <c r="H16" s="126"/>
      <c r="I16" s="126"/>
      <c r="J16" s="126"/>
      <c r="K16" s="59"/>
      <c r="L16" s="59"/>
      <c r="M16" s="59"/>
      <c r="N16" s="59"/>
    </row>
    <row r="17" spans="1:14" ht="21" customHeight="1" hidden="1">
      <c r="A17" s="191"/>
      <c r="B17" s="46"/>
      <c r="C17" s="46"/>
      <c r="D17" s="46"/>
      <c r="E17" s="64"/>
      <c r="F17" s="97">
        <f t="shared" si="0"/>
        <v>0</v>
      </c>
      <c r="G17" s="97">
        <f t="shared" si="0"/>
        <v>0</v>
      </c>
      <c r="H17" s="126"/>
      <c r="I17" s="126"/>
      <c r="J17" s="126"/>
      <c r="K17" s="59"/>
      <c r="L17" s="59"/>
      <c r="M17" s="59"/>
      <c r="N17" s="59"/>
    </row>
    <row r="18" spans="1:14" ht="21" customHeight="1" hidden="1">
      <c r="A18" s="191"/>
      <c r="B18" s="46"/>
      <c r="C18" s="46"/>
      <c r="D18" s="46"/>
      <c r="E18" s="64"/>
      <c r="F18" s="97">
        <f t="shared" si="0"/>
        <v>0</v>
      </c>
      <c r="G18" s="97">
        <f t="shared" si="0"/>
        <v>0</v>
      </c>
      <c r="H18" s="126"/>
      <c r="I18" s="126"/>
      <c r="J18" s="126"/>
      <c r="K18" s="59"/>
      <c r="L18" s="59"/>
      <c r="M18" s="59"/>
      <c r="N18" s="59"/>
    </row>
    <row r="19" spans="1:14" ht="21" customHeight="1" hidden="1">
      <c r="A19" s="191"/>
      <c r="B19" s="46"/>
      <c r="C19" s="46"/>
      <c r="D19" s="46"/>
      <c r="E19" s="64"/>
      <c r="F19" s="97">
        <f t="shared" si="0"/>
        <v>0</v>
      </c>
      <c r="G19" s="97">
        <f t="shared" si="0"/>
        <v>0</v>
      </c>
      <c r="H19" s="126"/>
      <c r="I19" s="126"/>
      <c r="J19" s="126"/>
      <c r="K19" s="59"/>
      <c r="L19" s="59"/>
      <c r="M19" s="59"/>
      <c r="N19" s="59"/>
    </row>
    <row r="20" spans="1:14" ht="21" customHeight="1">
      <c r="A20" s="191"/>
      <c r="B20" s="46" t="s">
        <v>381</v>
      </c>
      <c r="C20" s="46" t="s">
        <v>382</v>
      </c>
      <c r="D20" s="46" t="s">
        <v>383</v>
      </c>
      <c r="E20" s="64" t="s">
        <v>345</v>
      </c>
      <c r="F20" s="97">
        <v>440.34</v>
      </c>
      <c r="G20" s="97">
        <v>440.34</v>
      </c>
      <c r="H20" s="126"/>
      <c r="I20" s="126"/>
      <c r="J20" s="126"/>
      <c r="K20" s="59"/>
      <c r="L20" s="59"/>
      <c r="M20" s="59"/>
      <c r="N20" s="59"/>
    </row>
    <row r="21" spans="1:14" ht="21" customHeight="1">
      <c r="A21" s="191"/>
      <c r="B21" s="46" t="s">
        <v>381</v>
      </c>
      <c r="C21" s="46" t="s">
        <v>382</v>
      </c>
      <c r="D21" s="46" t="s">
        <v>384</v>
      </c>
      <c r="E21" s="64" t="s">
        <v>346</v>
      </c>
      <c r="F21" s="97">
        <v>66.6</v>
      </c>
      <c r="G21" s="97">
        <v>66.6</v>
      </c>
      <c r="H21" s="126"/>
      <c r="I21" s="126"/>
      <c r="J21" s="126"/>
      <c r="K21" s="59"/>
      <c r="L21" s="59"/>
      <c r="M21" s="59"/>
      <c r="N21" s="59"/>
    </row>
    <row r="22" spans="1:14" ht="21" customHeight="1">
      <c r="A22" s="191"/>
      <c r="B22" s="46" t="s">
        <v>381</v>
      </c>
      <c r="C22" s="46" t="s">
        <v>382</v>
      </c>
      <c r="D22" s="46" t="s">
        <v>385</v>
      </c>
      <c r="E22" s="64" t="s">
        <v>347</v>
      </c>
      <c r="F22" s="97">
        <v>3</v>
      </c>
      <c r="G22" s="97">
        <v>3</v>
      </c>
      <c r="H22" s="126"/>
      <c r="I22" s="126"/>
      <c r="J22" s="126"/>
      <c r="K22" s="59"/>
      <c r="L22" s="59"/>
      <c r="M22" s="59"/>
      <c r="N22" s="59"/>
    </row>
    <row r="23" spans="1:14" ht="21" customHeight="1">
      <c r="A23" s="191"/>
      <c r="B23" s="46" t="s">
        <v>381</v>
      </c>
      <c r="C23" s="46" t="s">
        <v>382</v>
      </c>
      <c r="D23" s="46" t="s">
        <v>386</v>
      </c>
      <c r="E23" s="64" t="s">
        <v>348</v>
      </c>
      <c r="F23" s="97">
        <v>16</v>
      </c>
      <c r="G23" s="97"/>
      <c r="H23" s="126"/>
      <c r="I23" s="126"/>
      <c r="J23" s="126">
        <v>16</v>
      </c>
      <c r="K23" s="59"/>
      <c r="L23" s="59"/>
      <c r="M23" s="59"/>
      <c r="N23" s="59"/>
    </row>
    <row r="24" spans="1:14" ht="21" customHeight="1">
      <c r="A24" s="191"/>
      <c r="B24" s="46" t="s">
        <v>381</v>
      </c>
      <c r="C24" s="46" t="s">
        <v>382</v>
      </c>
      <c r="D24" s="46" t="s">
        <v>387</v>
      </c>
      <c r="E24" s="64" t="s">
        <v>349</v>
      </c>
      <c r="F24" s="97">
        <v>46.56</v>
      </c>
      <c r="G24" s="97"/>
      <c r="H24" s="126"/>
      <c r="I24" s="126"/>
      <c r="J24" s="126"/>
      <c r="K24" s="59"/>
      <c r="L24" s="59"/>
      <c r="M24" s="59"/>
      <c r="N24" s="59">
        <v>46.56</v>
      </c>
    </row>
    <row r="25" spans="1:14" ht="21" customHeight="1">
      <c r="A25" s="191"/>
      <c r="B25" s="46" t="s">
        <v>381</v>
      </c>
      <c r="C25" s="46" t="s">
        <v>382</v>
      </c>
      <c r="D25" s="46" t="s">
        <v>388</v>
      </c>
      <c r="E25" s="64" t="s">
        <v>350</v>
      </c>
      <c r="F25" s="97">
        <v>59.62</v>
      </c>
      <c r="G25" s="97">
        <v>59.62</v>
      </c>
      <c r="H25" s="126"/>
      <c r="I25" s="126"/>
      <c r="J25" s="126"/>
      <c r="K25" s="59"/>
      <c r="L25" s="59"/>
      <c r="M25" s="59"/>
      <c r="N25" s="59"/>
    </row>
    <row r="26" spans="1:14" ht="21" customHeight="1">
      <c r="A26" s="191"/>
      <c r="B26" s="46" t="s">
        <v>381</v>
      </c>
      <c r="C26" s="46" t="s">
        <v>382</v>
      </c>
      <c r="D26" s="46" t="s">
        <v>389</v>
      </c>
      <c r="E26" s="64" t="s">
        <v>351</v>
      </c>
      <c r="F26" s="97">
        <v>19</v>
      </c>
      <c r="G26" s="97">
        <v>4</v>
      </c>
      <c r="H26" s="126"/>
      <c r="I26" s="126"/>
      <c r="J26" s="126">
        <v>15</v>
      </c>
      <c r="K26" s="59"/>
      <c r="L26" s="59"/>
      <c r="M26" s="59"/>
      <c r="N26" s="59"/>
    </row>
    <row r="27" spans="1:14" ht="21" customHeight="1">
      <c r="A27" s="191"/>
      <c r="B27" s="46" t="s">
        <v>390</v>
      </c>
      <c r="C27" s="46" t="s">
        <v>391</v>
      </c>
      <c r="D27" s="46" t="s">
        <v>380</v>
      </c>
      <c r="E27" s="64" t="s">
        <v>24</v>
      </c>
      <c r="F27" s="97">
        <v>62.95</v>
      </c>
      <c r="G27" s="97">
        <v>60.56</v>
      </c>
      <c r="H27" s="126"/>
      <c r="I27" s="126"/>
      <c r="J27" s="126"/>
      <c r="K27" s="59"/>
      <c r="L27" s="59"/>
      <c r="M27" s="59"/>
      <c r="N27" s="59">
        <v>2.39</v>
      </c>
    </row>
    <row r="28" spans="1:14" ht="21" customHeight="1">
      <c r="A28" s="65"/>
      <c r="B28" s="46" t="s">
        <v>357</v>
      </c>
      <c r="C28" s="46" t="s">
        <v>358</v>
      </c>
      <c r="D28" s="46" t="s">
        <v>359</v>
      </c>
      <c r="E28" s="64" t="s">
        <v>360</v>
      </c>
      <c r="F28" s="97">
        <v>492.5</v>
      </c>
      <c r="G28" s="97">
        <v>492.5</v>
      </c>
      <c r="H28" s="97">
        <v>492.5</v>
      </c>
      <c r="I28" s="126"/>
      <c r="J28" s="126"/>
      <c r="K28" s="59"/>
      <c r="L28" s="59"/>
      <c r="M28" s="59"/>
      <c r="N28" s="59"/>
    </row>
    <row r="29" spans="1:14" ht="21" customHeight="1">
      <c r="A29" s="65"/>
      <c r="B29" s="46" t="s">
        <v>357</v>
      </c>
      <c r="C29" s="46" t="s">
        <v>361</v>
      </c>
      <c r="D29" s="46" t="s">
        <v>362</v>
      </c>
      <c r="E29" s="64" t="s">
        <v>363</v>
      </c>
      <c r="F29" s="97">
        <v>308</v>
      </c>
      <c r="G29" s="97">
        <v>308</v>
      </c>
      <c r="H29" s="97">
        <v>308</v>
      </c>
      <c r="I29" s="126"/>
      <c r="J29" s="126"/>
      <c r="K29" s="59"/>
      <c r="L29" s="59"/>
      <c r="M29" s="59"/>
      <c r="N29" s="59"/>
    </row>
    <row r="30" spans="1:14" ht="21" customHeight="1">
      <c r="A30" s="65"/>
      <c r="B30" s="46" t="s">
        <v>357</v>
      </c>
      <c r="C30" s="46" t="s">
        <v>361</v>
      </c>
      <c r="D30" s="46" t="s">
        <v>364</v>
      </c>
      <c r="E30" s="64" t="s">
        <v>365</v>
      </c>
      <c r="F30" s="97">
        <v>462.2</v>
      </c>
      <c r="G30" s="97">
        <v>462.2</v>
      </c>
      <c r="H30" s="97">
        <v>462.2</v>
      </c>
      <c r="I30" s="126"/>
      <c r="J30" s="126"/>
      <c r="K30" s="59"/>
      <c r="L30" s="59"/>
      <c r="M30" s="59"/>
      <c r="N30" s="59"/>
    </row>
    <row r="31" spans="1:14" ht="21" customHeight="1">
      <c r="A31" s="65"/>
      <c r="B31" s="46" t="s">
        <v>357</v>
      </c>
      <c r="C31" s="46" t="s">
        <v>361</v>
      </c>
      <c r="D31" s="46" t="s">
        <v>366</v>
      </c>
      <c r="E31" s="64" t="s">
        <v>367</v>
      </c>
      <c r="F31" s="97">
        <v>4291</v>
      </c>
      <c r="G31" s="97">
        <v>4291</v>
      </c>
      <c r="H31" s="97">
        <v>4291</v>
      </c>
      <c r="I31" s="126"/>
      <c r="J31" s="126"/>
      <c r="K31" s="59"/>
      <c r="L31" s="59"/>
      <c r="M31" s="59"/>
      <c r="N31" s="59"/>
    </row>
    <row r="32" spans="1:14" ht="21" customHeight="1">
      <c r="A32" s="65"/>
      <c r="B32" s="46" t="s">
        <v>368</v>
      </c>
      <c r="C32" s="46" t="s">
        <v>361</v>
      </c>
      <c r="D32" s="46" t="s">
        <v>369</v>
      </c>
      <c r="E32" s="64" t="s">
        <v>370</v>
      </c>
      <c r="F32" s="97">
        <v>925</v>
      </c>
      <c r="G32" s="97">
        <v>925</v>
      </c>
      <c r="H32" s="97">
        <v>925</v>
      </c>
      <c r="I32" s="126"/>
      <c r="J32" s="126"/>
      <c r="K32" s="59"/>
      <c r="L32" s="59"/>
      <c r="M32" s="59"/>
      <c r="N32" s="59"/>
    </row>
    <row r="33" spans="1:14" ht="21" customHeight="1">
      <c r="A33" s="65"/>
      <c r="B33" s="46" t="s">
        <v>357</v>
      </c>
      <c r="C33" s="46" t="s">
        <v>361</v>
      </c>
      <c r="D33" s="46" t="s">
        <v>371</v>
      </c>
      <c r="E33" s="64" t="s">
        <v>372</v>
      </c>
      <c r="F33" s="97">
        <v>61</v>
      </c>
      <c r="G33" s="97">
        <v>61</v>
      </c>
      <c r="H33" s="97">
        <v>61</v>
      </c>
      <c r="I33" s="126"/>
      <c r="J33" s="126"/>
      <c r="K33" s="59"/>
      <c r="L33" s="59"/>
      <c r="M33" s="59"/>
      <c r="N33" s="59"/>
    </row>
    <row r="34" spans="1:14" ht="14.25">
      <c r="A34" s="269" t="s">
        <v>296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</row>
  </sheetData>
  <sheetProtection/>
  <mergeCells count="17">
    <mergeCell ref="A34:N34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A1:N1"/>
    <mergeCell ref="L3:N3"/>
    <mergeCell ref="B4:D4"/>
    <mergeCell ref="F4:N4"/>
    <mergeCell ref="N5:N6"/>
    <mergeCell ref="K5:L5"/>
    <mergeCell ref="G5:H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34"/>
  <sheetViews>
    <sheetView showGridLines="0" showZeros="0" zoomScalePageLayoutView="0" workbookViewId="0" topLeftCell="A1">
      <selection activeCell="E24" sqref="E24"/>
    </sheetView>
  </sheetViews>
  <sheetFormatPr defaultColWidth="9.16015625" defaultRowHeight="11.25"/>
  <cols>
    <col min="1" max="1" width="17.66015625" style="52" customWidth="1"/>
    <col min="2" max="4" width="7.5" style="52" customWidth="1"/>
    <col min="5" max="5" width="42" style="52" bestFit="1" customWidth="1"/>
    <col min="6" max="10" width="13.16015625" style="52" customWidth="1"/>
    <col min="11" max="11" width="13" style="52" customWidth="1"/>
    <col min="12" max="248" width="9.16015625" style="52" customWidth="1"/>
    <col min="249" max="254" width="9.16015625" style="0" customWidth="1"/>
  </cols>
  <sheetData>
    <row r="1" spans="1:11" ht="27">
      <c r="A1" s="280" t="s">
        <v>320</v>
      </c>
      <c r="B1" s="266"/>
      <c r="C1" s="266"/>
      <c r="D1" s="266"/>
      <c r="E1" s="266"/>
      <c r="F1" s="266"/>
      <c r="G1" s="266"/>
      <c r="H1" s="266"/>
      <c r="I1" s="266"/>
      <c r="J1" s="266"/>
      <c r="K1" s="122"/>
    </row>
    <row r="2" spans="9:12" ht="12">
      <c r="I2" s="264" t="s">
        <v>46</v>
      </c>
      <c r="J2" s="264"/>
      <c r="K2"/>
      <c r="L2"/>
    </row>
    <row r="3" spans="1:12" ht="17.25" customHeight="1">
      <c r="A3" s="35" t="s">
        <v>331</v>
      </c>
      <c r="B3" s="82"/>
      <c r="C3" s="82"/>
      <c r="D3" s="82"/>
      <c r="E3" s="82"/>
      <c r="I3" s="264" t="s">
        <v>18</v>
      </c>
      <c r="J3" s="265"/>
      <c r="K3"/>
      <c r="L3"/>
    </row>
    <row r="4" spans="1:11" s="112" customFormat="1" ht="12">
      <c r="A4" s="256" t="s">
        <v>28</v>
      </c>
      <c r="B4" s="267" t="s">
        <v>41</v>
      </c>
      <c r="C4" s="267"/>
      <c r="D4" s="267"/>
      <c r="E4" s="279" t="s">
        <v>42</v>
      </c>
      <c r="F4" s="113" t="s">
        <v>30</v>
      </c>
      <c r="G4" s="114"/>
      <c r="H4" s="114"/>
      <c r="I4" s="114"/>
      <c r="J4" s="118"/>
      <c r="K4" s="27"/>
    </row>
    <row r="5" spans="1:11" s="112" customFormat="1" ht="12">
      <c r="A5" s="256"/>
      <c r="B5" s="277" t="s">
        <v>43</v>
      </c>
      <c r="C5" s="277" t="s">
        <v>44</v>
      </c>
      <c r="D5" s="277" t="s">
        <v>45</v>
      </c>
      <c r="E5" s="279"/>
      <c r="F5" s="259" t="s">
        <v>31</v>
      </c>
      <c r="G5" s="261" t="s">
        <v>32</v>
      </c>
      <c r="H5" s="262"/>
      <c r="I5" s="263"/>
      <c r="J5" s="259" t="s">
        <v>33</v>
      </c>
      <c r="K5" s="27"/>
    </row>
    <row r="6" spans="1:11" s="112" customFormat="1" ht="24">
      <c r="A6" s="256"/>
      <c r="B6" s="278"/>
      <c r="C6" s="278"/>
      <c r="D6" s="278"/>
      <c r="E6" s="279"/>
      <c r="F6" s="260"/>
      <c r="G6" s="77" t="s">
        <v>36</v>
      </c>
      <c r="H6" s="77" t="s">
        <v>37</v>
      </c>
      <c r="I6" s="77" t="s">
        <v>38</v>
      </c>
      <c r="J6" s="260"/>
      <c r="K6" s="27"/>
    </row>
    <row r="7" spans="1:248" s="27" customFormat="1" ht="18.75" customHeight="1">
      <c r="A7" s="83"/>
      <c r="B7" s="84"/>
      <c r="C7" s="84"/>
      <c r="D7" s="84"/>
      <c r="E7" s="85" t="s">
        <v>31</v>
      </c>
      <c r="F7" s="230">
        <f>F8+F9+F10+F11+F12+F13+F14+F15+F16+F17+F18+F19+F20+F21+F22+F23+F24+F25+F26</f>
        <v>7466.8099999999995</v>
      </c>
      <c r="G7" s="230">
        <f>SUM(G8:G32)</f>
        <v>753.76</v>
      </c>
      <c r="H7" s="230">
        <f>SUM(H8:H32)</f>
        <v>56.89</v>
      </c>
      <c r="I7" s="230">
        <f>SUM(I8:I32)</f>
        <v>3.15</v>
      </c>
      <c r="J7" s="230">
        <f>SUM(J8:J32)</f>
        <v>6653.01</v>
      </c>
      <c r="K7" s="219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</row>
    <row r="8" spans="1:11" ht="18.75" customHeight="1">
      <c r="A8" s="191" t="s">
        <v>373</v>
      </c>
      <c r="B8" s="106" t="s">
        <v>334</v>
      </c>
      <c r="C8" s="106" t="s">
        <v>335</v>
      </c>
      <c r="D8" s="218" t="s">
        <v>48</v>
      </c>
      <c r="E8" s="107" t="s">
        <v>336</v>
      </c>
      <c r="F8" s="231">
        <f>SUM(G8:J8)</f>
        <v>2.92</v>
      </c>
      <c r="G8" s="231"/>
      <c r="H8" s="231"/>
      <c r="I8" s="231">
        <v>2.92</v>
      </c>
      <c r="J8" s="231"/>
      <c r="K8" s="220"/>
    </row>
    <row r="9" spans="1:10" ht="18.75" customHeight="1">
      <c r="A9" s="65"/>
      <c r="B9" s="106" t="s">
        <v>334</v>
      </c>
      <c r="C9" s="106" t="s">
        <v>335</v>
      </c>
      <c r="D9" s="218" t="s">
        <v>47</v>
      </c>
      <c r="E9" s="107" t="s">
        <v>337</v>
      </c>
      <c r="F9" s="231">
        <v>108.86</v>
      </c>
      <c r="G9" s="231">
        <v>108.86</v>
      </c>
      <c r="H9" s="231"/>
      <c r="I9" s="231"/>
      <c r="J9" s="231"/>
    </row>
    <row r="10" spans="1:10" ht="18.75" customHeight="1">
      <c r="A10" s="65"/>
      <c r="B10" s="106" t="s">
        <v>338</v>
      </c>
      <c r="C10" s="106" t="s">
        <v>339</v>
      </c>
      <c r="D10" s="218" t="s">
        <v>51</v>
      </c>
      <c r="E10" s="107" t="s">
        <v>340</v>
      </c>
      <c r="F10" s="231">
        <v>5.75</v>
      </c>
      <c r="G10" s="231">
        <v>5.75</v>
      </c>
      <c r="H10" s="231"/>
      <c r="I10" s="231"/>
      <c r="J10" s="231"/>
    </row>
    <row r="11" spans="1:10" ht="18.75" customHeight="1">
      <c r="A11" s="65"/>
      <c r="B11" s="106" t="s">
        <v>338</v>
      </c>
      <c r="C11" s="106" t="s">
        <v>339</v>
      </c>
      <c r="D11" s="218" t="s">
        <v>48</v>
      </c>
      <c r="E11" s="107" t="s">
        <v>341</v>
      </c>
      <c r="F11" s="231">
        <f aca="true" t="shared" si="0" ref="F11:F26">SUM(G11:J11)</f>
        <v>35.33</v>
      </c>
      <c r="G11" s="232">
        <v>35.33</v>
      </c>
      <c r="H11" s="231"/>
      <c r="I11" s="231"/>
      <c r="J11" s="231"/>
    </row>
    <row r="12" spans="1:10" ht="18.75" customHeight="1">
      <c r="A12" s="65"/>
      <c r="B12" s="106" t="s">
        <v>342</v>
      </c>
      <c r="C12" s="106" t="s">
        <v>343</v>
      </c>
      <c r="D12" s="218" t="s">
        <v>51</v>
      </c>
      <c r="E12" s="107" t="s">
        <v>344</v>
      </c>
      <c r="F12" s="231">
        <f t="shared" si="0"/>
        <v>60.18</v>
      </c>
      <c r="G12" s="232">
        <v>51.96</v>
      </c>
      <c r="H12" s="231">
        <v>8.08</v>
      </c>
      <c r="I12" s="231">
        <v>0.14</v>
      </c>
      <c r="J12" s="231"/>
    </row>
    <row r="13" spans="1:10" ht="18.75" customHeight="1">
      <c r="A13" s="65"/>
      <c r="B13" s="106" t="s">
        <v>342</v>
      </c>
      <c r="C13" s="106" t="s">
        <v>343</v>
      </c>
      <c r="D13" s="218" t="s">
        <v>50</v>
      </c>
      <c r="E13" s="107" t="s">
        <v>345</v>
      </c>
      <c r="F13" s="231">
        <f t="shared" si="0"/>
        <v>440.34</v>
      </c>
      <c r="G13" s="232">
        <v>401.9</v>
      </c>
      <c r="H13" s="231">
        <v>38.42</v>
      </c>
      <c r="I13" s="231">
        <v>0.02</v>
      </c>
      <c r="J13" s="231"/>
    </row>
    <row r="14" spans="1:10" ht="18.75" customHeight="1">
      <c r="A14" s="78"/>
      <c r="B14" s="106" t="s">
        <v>342</v>
      </c>
      <c r="C14" s="106" t="s">
        <v>343</v>
      </c>
      <c r="D14" s="218" t="s">
        <v>81</v>
      </c>
      <c r="E14" s="107" t="s">
        <v>346</v>
      </c>
      <c r="F14" s="231">
        <f t="shared" si="0"/>
        <v>66.6</v>
      </c>
      <c r="G14" s="232"/>
      <c r="H14" s="231"/>
      <c r="I14" s="231"/>
      <c r="J14" s="231">
        <v>66.6</v>
      </c>
    </row>
    <row r="15" spans="1:10" ht="18.75" customHeight="1">
      <c r="A15" s="65"/>
      <c r="B15" s="106" t="s">
        <v>342</v>
      </c>
      <c r="C15" s="106" t="s">
        <v>343</v>
      </c>
      <c r="D15" s="218" t="s">
        <v>86</v>
      </c>
      <c r="E15" s="107" t="s">
        <v>347</v>
      </c>
      <c r="F15" s="231">
        <f t="shared" si="0"/>
        <v>3</v>
      </c>
      <c r="G15" s="231"/>
      <c r="H15" s="231"/>
      <c r="I15" s="231"/>
      <c r="J15" s="231">
        <v>3</v>
      </c>
    </row>
    <row r="16" spans="1:10" ht="18.75" customHeight="1">
      <c r="A16" s="65"/>
      <c r="B16" s="106" t="s">
        <v>342</v>
      </c>
      <c r="C16" s="106" t="s">
        <v>343</v>
      </c>
      <c r="D16" s="218" t="s">
        <v>88</v>
      </c>
      <c r="E16" s="107" t="s">
        <v>348</v>
      </c>
      <c r="F16" s="231">
        <f t="shared" si="0"/>
        <v>16</v>
      </c>
      <c r="G16" s="231"/>
      <c r="H16" s="231"/>
      <c r="I16" s="231"/>
      <c r="J16" s="231">
        <v>16</v>
      </c>
    </row>
    <row r="17" spans="1:10" ht="18.75" customHeight="1">
      <c r="A17" s="65"/>
      <c r="B17" s="106" t="s">
        <v>342</v>
      </c>
      <c r="C17" s="106" t="s">
        <v>343</v>
      </c>
      <c r="D17" s="218" t="s">
        <v>49</v>
      </c>
      <c r="E17" s="107" t="s">
        <v>349</v>
      </c>
      <c r="F17" s="231">
        <f t="shared" si="0"/>
        <v>46.559999999999995</v>
      </c>
      <c r="G17" s="231">
        <v>33.91</v>
      </c>
      <c r="H17" s="231">
        <v>3.94</v>
      </c>
      <c r="I17" s="231"/>
      <c r="J17" s="231">
        <v>8.71</v>
      </c>
    </row>
    <row r="18" spans="1:10" ht="18.75" customHeight="1">
      <c r="A18" s="65"/>
      <c r="B18" s="106" t="s">
        <v>342</v>
      </c>
      <c r="C18" s="106" t="s">
        <v>343</v>
      </c>
      <c r="D18" s="218" t="s">
        <v>116</v>
      </c>
      <c r="E18" s="107" t="s">
        <v>350</v>
      </c>
      <c r="F18" s="231">
        <f t="shared" si="0"/>
        <v>59.620000000000005</v>
      </c>
      <c r="G18" s="231">
        <v>53.1</v>
      </c>
      <c r="H18" s="231">
        <v>6.45</v>
      </c>
      <c r="I18" s="231">
        <v>0.07</v>
      </c>
      <c r="J18" s="231"/>
    </row>
    <row r="19" spans="1:10" ht="18.75" customHeight="1">
      <c r="A19" s="65"/>
      <c r="B19" s="106" t="s">
        <v>342</v>
      </c>
      <c r="C19" s="106" t="s">
        <v>343</v>
      </c>
      <c r="D19" s="218" t="s">
        <v>96</v>
      </c>
      <c r="E19" s="107" t="s">
        <v>351</v>
      </c>
      <c r="F19" s="231">
        <f t="shared" si="0"/>
        <v>19</v>
      </c>
      <c r="G19" s="231"/>
      <c r="H19" s="231"/>
      <c r="I19" s="231"/>
      <c r="J19" s="231">
        <v>19</v>
      </c>
    </row>
    <row r="20" spans="1:10" ht="18.75" customHeight="1">
      <c r="A20" s="65"/>
      <c r="B20" s="106" t="s">
        <v>352</v>
      </c>
      <c r="C20" s="106" t="s">
        <v>353</v>
      </c>
      <c r="D20" s="218" t="s">
        <v>51</v>
      </c>
      <c r="E20" s="107" t="s">
        <v>24</v>
      </c>
      <c r="F20" s="231">
        <f t="shared" si="0"/>
        <v>62.95</v>
      </c>
      <c r="G20" s="231">
        <v>62.95</v>
      </c>
      <c r="H20" s="231"/>
      <c r="I20" s="231"/>
      <c r="J20" s="231"/>
    </row>
    <row r="21" spans="1:10" ht="18.75" customHeight="1">
      <c r="A21" s="65"/>
      <c r="B21" s="218" t="s">
        <v>356</v>
      </c>
      <c r="C21" s="218" t="s">
        <v>79</v>
      </c>
      <c r="D21" s="218" t="s">
        <v>81</v>
      </c>
      <c r="E21" s="107" t="s">
        <v>360</v>
      </c>
      <c r="F21" s="231">
        <f t="shared" si="0"/>
        <v>492.5</v>
      </c>
      <c r="G21" s="231"/>
      <c r="H21" s="231"/>
      <c r="I21" s="231"/>
      <c r="J21" s="231">
        <v>492.5</v>
      </c>
    </row>
    <row r="22" spans="1:10" ht="18.75" customHeight="1">
      <c r="A22" s="65"/>
      <c r="B22" s="218" t="s">
        <v>356</v>
      </c>
      <c r="C22" s="218" t="s">
        <v>79</v>
      </c>
      <c r="D22" s="218" t="s">
        <v>88</v>
      </c>
      <c r="E22" s="107" t="s">
        <v>363</v>
      </c>
      <c r="F22" s="231">
        <f t="shared" si="0"/>
        <v>308</v>
      </c>
      <c r="G22" s="231"/>
      <c r="H22" s="231"/>
      <c r="I22" s="231"/>
      <c r="J22" s="231">
        <v>308</v>
      </c>
    </row>
    <row r="23" spans="1:10" ht="18.75" customHeight="1">
      <c r="A23" s="65"/>
      <c r="B23" s="218" t="s">
        <v>356</v>
      </c>
      <c r="C23" s="218" t="s">
        <v>79</v>
      </c>
      <c r="D23" s="218" t="s">
        <v>49</v>
      </c>
      <c r="E23" s="107" t="s">
        <v>365</v>
      </c>
      <c r="F23" s="231">
        <f t="shared" si="0"/>
        <v>462.2</v>
      </c>
      <c r="G23" s="231"/>
      <c r="H23" s="231"/>
      <c r="I23" s="231"/>
      <c r="J23" s="231">
        <v>462.2</v>
      </c>
    </row>
    <row r="24" spans="1:10" ht="18.75" customHeight="1">
      <c r="A24" s="65"/>
      <c r="B24" s="218" t="s">
        <v>356</v>
      </c>
      <c r="C24" s="218" t="s">
        <v>79</v>
      </c>
      <c r="D24" s="218" t="s">
        <v>94</v>
      </c>
      <c r="E24" s="107" t="s">
        <v>367</v>
      </c>
      <c r="F24" s="231">
        <f t="shared" si="0"/>
        <v>4291</v>
      </c>
      <c r="G24" s="231"/>
      <c r="H24" s="231"/>
      <c r="I24" s="231"/>
      <c r="J24" s="231">
        <v>4291</v>
      </c>
    </row>
    <row r="25" spans="1:10" ht="18.75" customHeight="1">
      <c r="A25" s="65"/>
      <c r="B25" s="218" t="s">
        <v>356</v>
      </c>
      <c r="C25" s="218" t="s">
        <v>79</v>
      </c>
      <c r="D25" s="218" t="s">
        <v>114</v>
      </c>
      <c r="E25" s="107" t="s">
        <v>370</v>
      </c>
      <c r="F25" s="231">
        <f t="shared" si="0"/>
        <v>925</v>
      </c>
      <c r="G25" s="231"/>
      <c r="H25" s="231"/>
      <c r="I25" s="231"/>
      <c r="J25" s="231">
        <v>925</v>
      </c>
    </row>
    <row r="26" spans="1:10" ht="18.75" customHeight="1">
      <c r="A26" s="65"/>
      <c r="B26" s="218" t="s">
        <v>356</v>
      </c>
      <c r="C26" s="218" t="s">
        <v>79</v>
      </c>
      <c r="D26" s="218" t="s">
        <v>168</v>
      </c>
      <c r="E26" s="107" t="s">
        <v>372</v>
      </c>
      <c r="F26" s="231">
        <f t="shared" si="0"/>
        <v>61</v>
      </c>
      <c r="G26" s="231"/>
      <c r="H26" s="231"/>
      <c r="I26" s="231"/>
      <c r="J26" s="231">
        <v>61</v>
      </c>
    </row>
    <row r="27" spans="1:10" ht="18.75" customHeight="1">
      <c r="A27" s="65"/>
      <c r="B27" s="106"/>
      <c r="C27" s="106"/>
      <c r="D27" s="106"/>
      <c r="E27" s="107"/>
      <c r="F27" s="59"/>
      <c r="G27" s="73"/>
      <c r="H27" s="73"/>
      <c r="I27" s="73"/>
      <c r="J27" s="73"/>
    </row>
    <row r="28" spans="1:10" ht="18.75" customHeight="1">
      <c r="A28" s="65"/>
      <c r="B28" s="106"/>
      <c r="C28" s="106"/>
      <c r="D28" s="106"/>
      <c r="E28" s="107"/>
      <c r="F28" s="100"/>
      <c r="G28" s="73"/>
      <c r="H28" s="73"/>
      <c r="I28" s="100"/>
      <c r="J28" s="73"/>
    </row>
    <row r="29" spans="1:10" ht="18.75" customHeight="1">
      <c r="A29" s="65"/>
      <c r="B29" s="106"/>
      <c r="C29" s="106"/>
      <c r="D29" s="106"/>
      <c r="E29" s="107"/>
      <c r="F29" s="100"/>
      <c r="G29" s="73"/>
      <c r="H29" s="73"/>
      <c r="I29" s="100"/>
      <c r="J29" s="73"/>
    </row>
    <row r="30" spans="1:10" ht="18.75" customHeight="1">
      <c r="A30" s="65"/>
      <c r="B30" s="106"/>
      <c r="C30" s="106"/>
      <c r="D30" s="106"/>
      <c r="E30" s="107"/>
      <c r="F30" s="100"/>
      <c r="G30" s="73"/>
      <c r="H30" s="73"/>
      <c r="I30" s="73"/>
      <c r="J30" s="73"/>
    </row>
    <row r="31" spans="1:10" ht="18.75" customHeight="1">
      <c r="A31" s="65"/>
      <c r="B31" s="106"/>
      <c r="C31" s="106"/>
      <c r="D31" s="106"/>
      <c r="E31" s="107"/>
      <c r="F31" s="100"/>
      <c r="G31" s="73"/>
      <c r="H31" s="73"/>
      <c r="I31" s="73"/>
      <c r="J31" s="73"/>
    </row>
    <row r="32" spans="1:10" ht="18.75" customHeight="1">
      <c r="A32" s="65"/>
      <c r="B32" s="46"/>
      <c r="C32" s="46"/>
      <c r="D32" s="46"/>
      <c r="E32" s="64"/>
      <c r="F32" s="100"/>
      <c r="G32" s="73"/>
      <c r="H32" s="73"/>
      <c r="I32" s="100"/>
      <c r="J32" s="73"/>
    </row>
    <row r="33" spans="1:14" ht="14.25">
      <c r="A33" s="269" t="s">
        <v>297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</row>
    <row r="34" spans="5:249" s="52" customFormat="1" ht="19.5" customHeight="1">
      <c r="E34" s="123"/>
      <c r="F34" s="123"/>
      <c r="G34" s="123"/>
      <c r="H34" s="123"/>
      <c r="I34" s="123"/>
      <c r="J34" s="123"/>
      <c r="IO34"/>
    </row>
  </sheetData>
  <sheetProtection/>
  <mergeCells count="13">
    <mergeCell ref="A33:N33"/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A1:J1"/>
  </mergeCells>
  <printOptions horizontalCentered="1"/>
  <pageMargins left="0.35433070866141736" right="0.35433070866141736" top="0.984251968503937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8"/>
  <sheetViews>
    <sheetView showGridLines="0" showZeros="0" zoomScalePageLayoutView="0" workbookViewId="0" topLeftCell="A1">
      <selection activeCell="H16" sqref="H16"/>
    </sheetView>
  </sheetViews>
  <sheetFormatPr defaultColWidth="9.16015625" defaultRowHeight="11.25"/>
  <cols>
    <col min="1" max="1" width="5.83203125" style="52" customWidth="1"/>
    <col min="2" max="2" width="5.16015625" style="52" customWidth="1"/>
    <col min="3" max="3" width="4" style="52" customWidth="1"/>
    <col min="4" max="4" width="38.33203125" style="52" customWidth="1"/>
    <col min="5" max="5" width="13.5" style="52" customWidth="1"/>
    <col min="6" max="6" width="10.66015625" style="52" customWidth="1"/>
    <col min="7" max="9" width="17" style="52" customWidth="1"/>
    <col min="10" max="10" width="10.83203125" style="52" customWidth="1"/>
    <col min="11" max="12" width="9.16015625" style="52" customWidth="1"/>
    <col min="13" max="13" width="13.83203125" style="52" customWidth="1"/>
    <col min="14" max="246" width="9.16015625" style="52" customWidth="1"/>
    <col min="247" max="252" width="9.16015625" style="0" customWidth="1"/>
  </cols>
  <sheetData>
    <row r="1" spans="1:13" ht="25.5" customHeight="1">
      <c r="A1" s="280" t="s">
        <v>319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7.25" customHeight="1">
      <c r="A2" s="119"/>
      <c r="B2" s="119"/>
      <c r="C2" s="119"/>
      <c r="D2" s="119"/>
      <c r="E2" s="119"/>
      <c r="F2" s="119"/>
      <c r="G2" s="119"/>
      <c r="H2" s="119"/>
      <c r="I2" s="119"/>
      <c r="J2"/>
      <c r="M2" s="93" t="s">
        <v>53</v>
      </c>
    </row>
    <row r="3" spans="1:13" ht="17.25" customHeight="1">
      <c r="A3" s="35" t="s">
        <v>331</v>
      </c>
      <c r="B3" s="82"/>
      <c r="C3" s="82"/>
      <c r="D3" s="82"/>
      <c r="I3" s="120"/>
      <c r="J3"/>
      <c r="M3" s="108" t="s">
        <v>18</v>
      </c>
    </row>
    <row r="4" spans="1:13" s="112" customFormat="1" ht="12">
      <c r="A4" s="267" t="s">
        <v>41</v>
      </c>
      <c r="B4" s="267"/>
      <c r="C4" s="267"/>
      <c r="D4" s="274" t="s">
        <v>42</v>
      </c>
      <c r="E4" s="255" t="s">
        <v>54</v>
      </c>
      <c r="F4" s="255"/>
      <c r="G4" s="255"/>
      <c r="H4" s="255"/>
      <c r="I4" s="255"/>
      <c r="J4" s="255"/>
      <c r="K4" s="255"/>
      <c r="L4" s="255"/>
      <c r="M4" s="255"/>
    </row>
    <row r="5" spans="1:13" s="112" customFormat="1" ht="25.5" customHeight="1">
      <c r="A5" s="277" t="s">
        <v>43</v>
      </c>
      <c r="B5" s="277" t="s">
        <v>44</v>
      </c>
      <c r="C5" s="277" t="s">
        <v>45</v>
      </c>
      <c r="D5" s="275"/>
      <c r="E5" s="255" t="s">
        <v>31</v>
      </c>
      <c r="F5" s="255" t="s">
        <v>23</v>
      </c>
      <c r="G5" s="255"/>
      <c r="H5" s="254" t="s">
        <v>280</v>
      </c>
      <c r="I5" s="255" t="s">
        <v>225</v>
      </c>
      <c r="J5" s="254" t="s">
        <v>281</v>
      </c>
      <c r="K5" s="255"/>
      <c r="L5" s="254" t="s">
        <v>282</v>
      </c>
      <c r="M5" s="254" t="s">
        <v>283</v>
      </c>
    </row>
    <row r="6" spans="1:13" s="112" customFormat="1" ht="63.75" customHeight="1">
      <c r="A6" s="278"/>
      <c r="B6" s="278"/>
      <c r="C6" s="278"/>
      <c r="D6" s="276"/>
      <c r="E6" s="255"/>
      <c r="F6" s="66" t="s">
        <v>34</v>
      </c>
      <c r="G6" s="38" t="s">
        <v>35</v>
      </c>
      <c r="H6" s="255"/>
      <c r="I6" s="255"/>
      <c r="J6" s="66" t="s">
        <v>34</v>
      </c>
      <c r="K6" s="66" t="s">
        <v>227</v>
      </c>
      <c r="L6" s="255"/>
      <c r="M6" s="255"/>
    </row>
    <row r="7" spans="1:246" s="27" customFormat="1" ht="18.75" customHeight="1">
      <c r="A7" s="84"/>
      <c r="B7" s="84"/>
      <c r="C7" s="84"/>
      <c r="D7" s="85" t="s">
        <v>31</v>
      </c>
      <c r="E7" s="231">
        <f>SUM(E8:E26)</f>
        <v>7466.8099999999995</v>
      </c>
      <c r="F7" s="232">
        <f aca="true" t="shared" si="0" ref="F7:M7">SUM(F8:F26)</f>
        <v>7380.8099999999995</v>
      </c>
      <c r="G7" s="232">
        <f t="shared" si="0"/>
        <v>6539.7</v>
      </c>
      <c r="H7" s="232">
        <f t="shared" si="0"/>
        <v>0</v>
      </c>
      <c r="I7" s="232">
        <f t="shared" si="0"/>
        <v>31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55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</row>
    <row r="8" spans="1:13" ht="18.75" customHeight="1">
      <c r="A8" s="106" t="s">
        <v>334</v>
      </c>
      <c r="B8" s="106" t="s">
        <v>335</v>
      </c>
      <c r="C8" s="106" t="s">
        <v>48</v>
      </c>
      <c r="D8" s="107" t="s">
        <v>336</v>
      </c>
      <c r="E8" s="231">
        <v>2.92</v>
      </c>
      <c r="F8" s="231">
        <v>2.59</v>
      </c>
      <c r="G8" s="231"/>
      <c r="H8" s="231"/>
      <c r="I8" s="231"/>
      <c r="J8" s="233"/>
      <c r="K8" s="233"/>
      <c r="L8" s="233"/>
      <c r="M8" s="233">
        <v>0.33</v>
      </c>
    </row>
    <row r="9" spans="1:13" ht="18.75" customHeight="1">
      <c r="A9" s="106" t="s">
        <v>334</v>
      </c>
      <c r="B9" s="106" t="s">
        <v>335</v>
      </c>
      <c r="C9" s="106" t="s">
        <v>47</v>
      </c>
      <c r="D9" s="107" t="s">
        <v>337</v>
      </c>
      <c r="E9" s="231">
        <v>108.86</v>
      </c>
      <c r="F9" s="231">
        <v>104.66</v>
      </c>
      <c r="G9" s="231"/>
      <c r="H9" s="231"/>
      <c r="I9" s="231"/>
      <c r="J9" s="233"/>
      <c r="K9" s="233"/>
      <c r="L9" s="233"/>
      <c r="M9" s="233">
        <v>4.2</v>
      </c>
    </row>
    <row r="10" spans="1:13" ht="18.75" customHeight="1">
      <c r="A10" s="106" t="s">
        <v>338</v>
      </c>
      <c r="B10" s="106" t="s">
        <v>339</v>
      </c>
      <c r="C10" s="106" t="s">
        <v>51</v>
      </c>
      <c r="D10" s="107" t="s">
        <v>340</v>
      </c>
      <c r="E10" s="231">
        <v>5.75</v>
      </c>
      <c r="F10" s="231">
        <v>5.75</v>
      </c>
      <c r="G10" s="231"/>
      <c r="H10" s="231"/>
      <c r="I10" s="231"/>
      <c r="J10" s="233"/>
      <c r="K10" s="233"/>
      <c r="L10" s="233"/>
      <c r="M10" s="233"/>
    </row>
    <row r="11" spans="1:13" ht="18.75" customHeight="1">
      <c r="A11" s="106" t="s">
        <v>338</v>
      </c>
      <c r="B11" s="106" t="s">
        <v>339</v>
      </c>
      <c r="C11" s="106" t="s">
        <v>48</v>
      </c>
      <c r="D11" s="107" t="s">
        <v>341</v>
      </c>
      <c r="E11" s="231">
        <v>35.33</v>
      </c>
      <c r="F11" s="231">
        <v>33.81</v>
      </c>
      <c r="G11" s="231"/>
      <c r="H11" s="231"/>
      <c r="I11" s="231"/>
      <c r="J11" s="233"/>
      <c r="K11" s="233"/>
      <c r="L11" s="233"/>
      <c r="M11" s="233">
        <v>1.52</v>
      </c>
    </row>
    <row r="12" spans="1:13" ht="18.75" customHeight="1">
      <c r="A12" s="106" t="s">
        <v>342</v>
      </c>
      <c r="B12" s="106" t="s">
        <v>343</v>
      </c>
      <c r="C12" s="106" t="s">
        <v>51</v>
      </c>
      <c r="D12" s="107" t="s">
        <v>344</v>
      </c>
      <c r="E12" s="231">
        <v>60.18</v>
      </c>
      <c r="F12" s="231">
        <v>60.18</v>
      </c>
      <c r="G12" s="231"/>
      <c r="H12" s="231"/>
      <c r="I12" s="231"/>
      <c r="J12" s="233"/>
      <c r="K12" s="233"/>
      <c r="L12" s="233"/>
      <c r="M12" s="233"/>
    </row>
    <row r="13" spans="1:13" ht="18.75" customHeight="1">
      <c r="A13" s="106" t="s">
        <v>342</v>
      </c>
      <c r="B13" s="106" t="s">
        <v>343</v>
      </c>
      <c r="C13" s="106" t="s">
        <v>50</v>
      </c>
      <c r="D13" s="107" t="s">
        <v>345</v>
      </c>
      <c r="E13" s="231">
        <v>440.34</v>
      </c>
      <c r="F13" s="231">
        <v>440.34</v>
      </c>
      <c r="G13" s="231"/>
      <c r="H13" s="231"/>
      <c r="I13" s="231"/>
      <c r="J13" s="233"/>
      <c r="K13" s="233"/>
      <c r="L13" s="233"/>
      <c r="M13" s="233"/>
    </row>
    <row r="14" spans="1:13" ht="18.75" customHeight="1">
      <c r="A14" s="106" t="s">
        <v>342</v>
      </c>
      <c r="B14" s="106" t="s">
        <v>343</v>
      </c>
      <c r="C14" s="106" t="s">
        <v>81</v>
      </c>
      <c r="D14" s="107" t="s">
        <v>346</v>
      </c>
      <c r="E14" s="231">
        <v>66.6</v>
      </c>
      <c r="F14" s="231">
        <v>66.6</v>
      </c>
      <c r="G14" s="231"/>
      <c r="H14" s="231"/>
      <c r="I14" s="231"/>
      <c r="J14" s="233"/>
      <c r="K14" s="233"/>
      <c r="L14" s="233"/>
      <c r="M14" s="233"/>
    </row>
    <row r="15" spans="1:13" ht="18.75" customHeight="1">
      <c r="A15" s="106" t="s">
        <v>342</v>
      </c>
      <c r="B15" s="106" t="s">
        <v>343</v>
      </c>
      <c r="C15" s="106" t="s">
        <v>86</v>
      </c>
      <c r="D15" s="107" t="s">
        <v>347</v>
      </c>
      <c r="E15" s="231">
        <v>3</v>
      </c>
      <c r="F15" s="231">
        <v>3</v>
      </c>
      <c r="G15" s="231"/>
      <c r="H15" s="231"/>
      <c r="I15" s="231"/>
      <c r="J15" s="233"/>
      <c r="K15" s="233"/>
      <c r="L15" s="233"/>
      <c r="M15" s="233"/>
    </row>
    <row r="16" spans="1:13" ht="18.75" customHeight="1">
      <c r="A16" s="106" t="s">
        <v>342</v>
      </c>
      <c r="B16" s="106" t="s">
        <v>343</v>
      </c>
      <c r="C16" s="106" t="s">
        <v>88</v>
      </c>
      <c r="D16" s="107" t="s">
        <v>348</v>
      </c>
      <c r="E16" s="231">
        <v>16</v>
      </c>
      <c r="F16" s="231"/>
      <c r="G16" s="231"/>
      <c r="H16" s="231"/>
      <c r="I16" s="231">
        <v>16</v>
      </c>
      <c r="J16" s="233"/>
      <c r="K16" s="233"/>
      <c r="L16" s="233"/>
      <c r="M16" s="233"/>
    </row>
    <row r="17" spans="1:13" ht="18.75" customHeight="1">
      <c r="A17" s="106" t="s">
        <v>342</v>
      </c>
      <c r="B17" s="106" t="s">
        <v>343</v>
      </c>
      <c r="C17" s="106" t="s">
        <v>49</v>
      </c>
      <c r="D17" s="107" t="s">
        <v>349</v>
      </c>
      <c r="E17" s="231">
        <v>46.56</v>
      </c>
      <c r="F17" s="231"/>
      <c r="G17" s="231"/>
      <c r="H17" s="231"/>
      <c r="I17" s="231"/>
      <c r="J17" s="233"/>
      <c r="K17" s="233"/>
      <c r="L17" s="233"/>
      <c r="M17" s="233">
        <v>46.56</v>
      </c>
    </row>
    <row r="18" spans="1:13" ht="18.75" customHeight="1">
      <c r="A18" s="106" t="s">
        <v>342</v>
      </c>
      <c r="B18" s="106" t="s">
        <v>343</v>
      </c>
      <c r="C18" s="106" t="s">
        <v>116</v>
      </c>
      <c r="D18" s="107" t="s">
        <v>350</v>
      </c>
      <c r="E18" s="231">
        <v>59.62</v>
      </c>
      <c r="F18" s="231">
        <v>59.62</v>
      </c>
      <c r="G18" s="231"/>
      <c r="H18" s="231"/>
      <c r="I18" s="231"/>
      <c r="J18" s="233"/>
      <c r="K18" s="233"/>
      <c r="L18" s="233"/>
      <c r="M18" s="233"/>
    </row>
    <row r="19" spans="1:13" ht="18.75" customHeight="1">
      <c r="A19" s="106" t="s">
        <v>342</v>
      </c>
      <c r="B19" s="106" t="s">
        <v>343</v>
      </c>
      <c r="C19" s="106" t="s">
        <v>96</v>
      </c>
      <c r="D19" s="107" t="s">
        <v>351</v>
      </c>
      <c r="E19" s="231">
        <v>19</v>
      </c>
      <c r="F19" s="231">
        <v>4</v>
      </c>
      <c r="G19" s="231"/>
      <c r="H19" s="231"/>
      <c r="I19" s="231">
        <v>15</v>
      </c>
      <c r="J19" s="233"/>
      <c r="K19" s="233"/>
      <c r="L19" s="233"/>
      <c r="M19" s="233"/>
    </row>
    <row r="20" spans="1:13" ht="18.75" customHeight="1">
      <c r="A20" s="106" t="s">
        <v>352</v>
      </c>
      <c r="B20" s="106" t="s">
        <v>353</v>
      </c>
      <c r="C20" s="106" t="s">
        <v>51</v>
      </c>
      <c r="D20" s="107" t="s">
        <v>24</v>
      </c>
      <c r="E20" s="231">
        <v>62.95</v>
      </c>
      <c r="F20" s="231">
        <v>60.56</v>
      </c>
      <c r="G20" s="231"/>
      <c r="H20" s="231"/>
      <c r="I20" s="231"/>
      <c r="J20" s="233"/>
      <c r="K20" s="233"/>
      <c r="L20" s="233"/>
      <c r="M20" s="233">
        <v>2.39</v>
      </c>
    </row>
    <row r="21" spans="1:247" s="52" customFormat="1" ht="18.75" customHeight="1">
      <c r="A21" s="106" t="s">
        <v>356</v>
      </c>
      <c r="B21" s="106" t="s">
        <v>79</v>
      </c>
      <c r="C21" s="106" t="s">
        <v>81</v>
      </c>
      <c r="D21" s="107" t="s">
        <v>360</v>
      </c>
      <c r="E21" s="231">
        <v>492.5</v>
      </c>
      <c r="F21" s="231">
        <v>492.5</v>
      </c>
      <c r="G21" s="231">
        <v>492.5</v>
      </c>
      <c r="H21" s="231"/>
      <c r="I21" s="231"/>
      <c r="J21" s="233"/>
      <c r="K21" s="233"/>
      <c r="L21" s="233"/>
      <c r="M21" s="233"/>
      <c r="IM21"/>
    </row>
    <row r="22" spans="1:247" s="52" customFormat="1" ht="18.75" customHeight="1">
      <c r="A22" s="106" t="s">
        <v>356</v>
      </c>
      <c r="B22" s="106" t="s">
        <v>79</v>
      </c>
      <c r="C22" s="106" t="s">
        <v>88</v>
      </c>
      <c r="D22" s="78" t="s">
        <v>363</v>
      </c>
      <c r="E22" s="231">
        <v>308</v>
      </c>
      <c r="F22" s="231">
        <v>308</v>
      </c>
      <c r="G22" s="231">
        <v>308</v>
      </c>
      <c r="H22" s="231"/>
      <c r="I22" s="231"/>
      <c r="J22" s="233"/>
      <c r="K22" s="233"/>
      <c r="L22" s="233"/>
      <c r="M22" s="233"/>
      <c r="IM22"/>
    </row>
    <row r="23" spans="1:247" s="52" customFormat="1" ht="18.75" customHeight="1">
      <c r="A23" s="106" t="s">
        <v>356</v>
      </c>
      <c r="B23" s="106" t="s">
        <v>79</v>
      </c>
      <c r="C23" s="106" t="s">
        <v>49</v>
      </c>
      <c r="D23" s="107" t="s">
        <v>365</v>
      </c>
      <c r="E23" s="231">
        <v>462.2</v>
      </c>
      <c r="F23" s="231">
        <v>462.2</v>
      </c>
      <c r="G23" s="231">
        <v>462.2</v>
      </c>
      <c r="H23" s="231"/>
      <c r="I23" s="231"/>
      <c r="J23" s="233"/>
      <c r="K23" s="233"/>
      <c r="L23" s="233"/>
      <c r="M23" s="233"/>
      <c r="IM23"/>
    </row>
    <row r="24" spans="1:247" s="52" customFormat="1" ht="18.75" customHeight="1">
      <c r="A24" s="106" t="s">
        <v>356</v>
      </c>
      <c r="B24" s="106" t="s">
        <v>79</v>
      </c>
      <c r="C24" s="106" t="s">
        <v>94</v>
      </c>
      <c r="D24" s="107" t="s">
        <v>367</v>
      </c>
      <c r="E24" s="231">
        <v>4291</v>
      </c>
      <c r="F24" s="231">
        <v>4291</v>
      </c>
      <c r="G24" s="231">
        <v>4291</v>
      </c>
      <c r="H24" s="231"/>
      <c r="I24" s="231"/>
      <c r="J24" s="233"/>
      <c r="K24" s="233"/>
      <c r="L24" s="233"/>
      <c r="M24" s="233"/>
      <c r="IM24"/>
    </row>
    <row r="25" spans="1:247" s="52" customFormat="1" ht="18.75" customHeight="1">
      <c r="A25" s="106" t="s">
        <v>356</v>
      </c>
      <c r="B25" s="106" t="s">
        <v>79</v>
      </c>
      <c r="C25" s="106" t="s">
        <v>114</v>
      </c>
      <c r="D25" s="107" t="s">
        <v>370</v>
      </c>
      <c r="E25" s="231">
        <v>925</v>
      </c>
      <c r="F25" s="231">
        <v>925</v>
      </c>
      <c r="G25" s="231">
        <v>925</v>
      </c>
      <c r="H25" s="231"/>
      <c r="I25" s="231"/>
      <c r="J25" s="233"/>
      <c r="K25" s="233"/>
      <c r="L25" s="233"/>
      <c r="M25" s="233"/>
      <c r="IM25"/>
    </row>
    <row r="26" spans="1:247" s="52" customFormat="1" ht="19.5" customHeight="1">
      <c r="A26" s="59" t="s">
        <v>356</v>
      </c>
      <c r="B26" s="59" t="s">
        <v>79</v>
      </c>
      <c r="C26" s="59" t="s">
        <v>168</v>
      </c>
      <c r="D26" s="59" t="s">
        <v>372</v>
      </c>
      <c r="E26" s="233">
        <v>61</v>
      </c>
      <c r="F26" s="233">
        <v>61</v>
      </c>
      <c r="G26" s="233">
        <v>61</v>
      </c>
      <c r="H26" s="231"/>
      <c r="I26" s="231"/>
      <c r="J26" s="233"/>
      <c r="K26" s="233"/>
      <c r="L26" s="233"/>
      <c r="M26" s="233"/>
      <c r="IM26"/>
    </row>
    <row r="27" spans="1:247" s="52" customFormat="1" ht="19.5" customHeight="1">
      <c r="A27" s="221"/>
      <c r="B27" s="221"/>
      <c r="C27" s="221"/>
      <c r="D27" s="222"/>
      <c r="E27" s="123"/>
      <c r="F27" s="223"/>
      <c r="G27" s="123"/>
      <c r="H27" s="123"/>
      <c r="I27" s="123"/>
      <c r="J27" s="104"/>
      <c r="K27" s="104"/>
      <c r="L27" s="104"/>
      <c r="M27" s="104"/>
      <c r="IM27"/>
    </row>
    <row r="28" spans="1:13" ht="14.25">
      <c r="A28" s="269" t="s">
        <v>298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</row>
  </sheetData>
  <sheetProtection/>
  <mergeCells count="15">
    <mergeCell ref="A28:M28"/>
    <mergeCell ref="A5:A6"/>
    <mergeCell ref="B5:B6"/>
    <mergeCell ref="C5:C6"/>
    <mergeCell ref="D4:D6"/>
    <mergeCell ref="L5:L6"/>
    <mergeCell ref="M5:M6"/>
    <mergeCell ref="A1:M1"/>
    <mergeCell ref="A4:C4"/>
    <mergeCell ref="E4:M4"/>
    <mergeCell ref="F5:G5"/>
    <mergeCell ref="J5:K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showGridLines="0" showZeros="0" zoomScalePageLayoutView="0" workbookViewId="0" topLeftCell="A1">
      <selection activeCell="G13" sqref="G13"/>
    </sheetView>
  </sheetViews>
  <sheetFormatPr defaultColWidth="9.16015625" defaultRowHeight="11.25"/>
  <cols>
    <col min="1" max="2" width="14.16015625" style="52" customWidth="1"/>
    <col min="3" max="3" width="11.5" style="52" customWidth="1"/>
    <col min="4" max="6" width="14.16015625" style="52" bestFit="1" customWidth="1"/>
    <col min="7" max="7" width="8.83203125" style="52" customWidth="1"/>
    <col min="8" max="8" width="12.16015625" style="52" customWidth="1"/>
    <col min="9" max="9" width="12.5" style="52" customWidth="1"/>
    <col min="10" max="11" width="11" style="52" customWidth="1"/>
    <col min="12" max="12" width="13" style="52" customWidth="1"/>
    <col min="13" max="13" width="11.5" style="52" customWidth="1"/>
    <col min="14" max="16384" width="9.16015625" style="52" customWidth="1"/>
  </cols>
  <sheetData>
    <row r="1" spans="1:13" ht="36.75" customHeight="1">
      <c r="A1" s="286" t="s">
        <v>56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2:13" ht="15.75" customHeight="1">
      <c r="L2" s="264" t="s">
        <v>57</v>
      </c>
      <c r="M2" s="264"/>
    </row>
    <row r="3" spans="1:13" ht="18" customHeight="1">
      <c r="A3" s="35" t="s">
        <v>331</v>
      </c>
      <c r="B3" s="82"/>
      <c r="C3" s="82"/>
      <c r="D3" s="82"/>
      <c r="E3" s="82"/>
      <c r="F3" s="82"/>
      <c r="G3" s="82"/>
      <c r="H3" s="82"/>
      <c r="I3" s="82"/>
      <c r="L3" s="265" t="s">
        <v>18</v>
      </c>
      <c r="M3" s="265"/>
    </row>
    <row r="4" spans="1:14" s="112" customFormat="1" ht="21" customHeight="1">
      <c r="A4" s="257" t="s">
        <v>28</v>
      </c>
      <c r="B4" s="113" t="s">
        <v>58</v>
      </c>
      <c r="C4" s="114"/>
      <c r="D4" s="114"/>
      <c r="E4" s="114"/>
      <c r="F4" s="114"/>
      <c r="G4" s="117"/>
      <c r="H4" s="117"/>
      <c r="I4" s="113" t="s">
        <v>59</v>
      </c>
      <c r="J4" s="114"/>
      <c r="K4" s="114"/>
      <c r="L4" s="114"/>
      <c r="M4" s="118"/>
      <c r="N4" s="27"/>
    </row>
    <row r="5" spans="1:14" s="112" customFormat="1" ht="12" customHeight="1">
      <c r="A5" s="271"/>
      <c r="B5" s="257" t="s">
        <v>31</v>
      </c>
      <c r="C5" s="255" t="s">
        <v>23</v>
      </c>
      <c r="D5" s="255"/>
      <c r="E5" s="255" t="s">
        <v>224</v>
      </c>
      <c r="F5" s="255" t="s">
        <v>225</v>
      </c>
      <c r="G5" s="254" t="s">
        <v>281</v>
      </c>
      <c r="H5" s="255"/>
      <c r="I5" s="259" t="s">
        <v>31</v>
      </c>
      <c r="J5" s="261" t="s">
        <v>32</v>
      </c>
      <c r="K5" s="262"/>
      <c r="L5" s="263"/>
      <c r="M5" s="259" t="s">
        <v>33</v>
      </c>
      <c r="N5" s="27"/>
    </row>
    <row r="6" spans="1:14" s="112" customFormat="1" ht="48" customHeight="1">
      <c r="A6" s="258"/>
      <c r="B6" s="258"/>
      <c r="C6" s="66" t="s">
        <v>34</v>
      </c>
      <c r="D6" s="38" t="s">
        <v>35</v>
      </c>
      <c r="E6" s="255"/>
      <c r="F6" s="255"/>
      <c r="G6" s="66" t="s">
        <v>34</v>
      </c>
      <c r="H6" s="66" t="s">
        <v>227</v>
      </c>
      <c r="I6" s="260"/>
      <c r="J6" s="77" t="s">
        <v>36</v>
      </c>
      <c r="K6" s="77" t="s">
        <v>37</v>
      </c>
      <c r="L6" s="77" t="s">
        <v>38</v>
      </c>
      <c r="M6" s="260"/>
      <c r="N6" s="27"/>
    </row>
    <row r="7" spans="1:14" s="109" customFormat="1" ht="27" customHeight="1">
      <c r="A7" s="39" t="s">
        <v>31</v>
      </c>
      <c r="B7" s="237">
        <f>B8+B9+B10+B11+B12+B13+B14+B15+B16+B17+B18+B19+B20+B21+B22+B23+B24+B25+B26</f>
        <v>7466.8099999999995</v>
      </c>
      <c r="C7" s="238">
        <f aca="true" t="shared" si="0" ref="C7:M7">SUM(C8:C28)</f>
        <v>7380.8099999999995</v>
      </c>
      <c r="D7" s="238">
        <f t="shared" si="0"/>
        <v>6539.7</v>
      </c>
      <c r="E7" s="238">
        <f t="shared" si="0"/>
        <v>55</v>
      </c>
      <c r="F7" s="238">
        <f t="shared" si="0"/>
        <v>31</v>
      </c>
      <c r="G7" s="238">
        <f t="shared" si="0"/>
        <v>0</v>
      </c>
      <c r="H7" s="238">
        <f t="shared" si="0"/>
        <v>0</v>
      </c>
      <c r="I7" s="238">
        <f t="shared" si="0"/>
        <v>7466.8099999999995</v>
      </c>
      <c r="J7" s="238">
        <f t="shared" si="0"/>
        <v>753.76</v>
      </c>
      <c r="K7" s="238">
        <f t="shared" si="0"/>
        <v>56.89</v>
      </c>
      <c r="L7" s="238">
        <f t="shared" si="0"/>
        <v>3.15</v>
      </c>
      <c r="M7" s="238">
        <f t="shared" si="0"/>
        <v>6653.01</v>
      </c>
      <c r="N7" s="226"/>
    </row>
    <row r="8" spans="1:14" ht="27" customHeight="1">
      <c r="A8" s="191" t="s">
        <v>373</v>
      </c>
      <c r="B8" s="237">
        <v>2.92</v>
      </c>
      <c r="C8" s="236">
        <v>2.59</v>
      </c>
      <c r="D8" s="231">
        <v>0</v>
      </c>
      <c r="E8" s="231">
        <v>0.33</v>
      </c>
      <c r="F8" s="231"/>
      <c r="G8" s="239"/>
      <c r="H8" s="239"/>
      <c r="I8" s="231">
        <v>2.92</v>
      </c>
      <c r="J8" s="231"/>
      <c r="K8" s="231"/>
      <c r="L8" s="231">
        <v>2.92</v>
      </c>
      <c r="M8" s="231"/>
      <c r="N8" s="220"/>
    </row>
    <row r="9" spans="1:13" ht="27" customHeight="1">
      <c r="A9" s="65"/>
      <c r="B9" s="237">
        <v>108.86</v>
      </c>
      <c r="C9" s="236">
        <v>104.66</v>
      </c>
      <c r="D9" s="236"/>
      <c r="E9" s="236">
        <v>4.2</v>
      </c>
      <c r="F9" s="236"/>
      <c r="G9" s="236"/>
      <c r="H9" s="236"/>
      <c r="I9" s="231">
        <v>108.86</v>
      </c>
      <c r="J9" s="231">
        <v>108.86</v>
      </c>
      <c r="K9" s="231"/>
      <c r="L9" s="231"/>
      <c r="M9" s="236"/>
    </row>
    <row r="10" spans="1:13" ht="27" customHeight="1">
      <c r="A10" s="65"/>
      <c r="B10" s="237">
        <v>5.75</v>
      </c>
      <c r="C10" s="236">
        <v>5.75</v>
      </c>
      <c r="D10" s="233"/>
      <c r="E10" s="233"/>
      <c r="F10" s="233"/>
      <c r="G10" s="233"/>
      <c r="H10" s="233"/>
      <c r="I10" s="231">
        <v>5.75</v>
      </c>
      <c r="J10" s="231">
        <v>5.75</v>
      </c>
      <c r="K10" s="231"/>
      <c r="L10" s="231"/>
      <c r="M10" s="233"/>
    </row>
    <row r="11" spans="1:13" ht="27" customHeight="1">
      <c r="A11" s="65"/>
      <c r="B11" s="237">
        <v>35.33</v>
      </c>
      <c r="C11" s="236">
        <v>33.81</v>
      </c>
      <c r="D11" s="233"/>
      <c r="E11" s="233">
        <v>1.52</v>
      </c>
      <c r="F11" s="233"/>
      <c r="G11" s="233"/>
      <c r="H11" s="233"/>
      <c r="I11" s="231">
        <v>35.33</v>
      </c>
      <c r="J11" s="231">
        <v>35.33</v>
      </c>
      <c r="K11" s="231"/>
      <c r="L11" s="231"/>
      <c r="M11" s="233"/>
    </row>
    <row r="12" spans="1:13" ht="27" customHeight="1">
      <c r="A12" s="65"/>
      <c r="B12" s="237">
        <v>60.18</v>
      </c>
      <c r="C12" s="236">
        <v>60.18</v>
      </c>
      <c r="D12" s="233"/>
      <c r="E12" s="236"/>
      <c r="F12" s="236"/>
      <c r="G12" s="233"/>
      <c r="H12" s="233"/>
      <c r="I12" s="231">
        <v>60.18</v>
      </c>
      <c r="J12" s="231">
        <v>51.96</v>
      </c>
      <c r="K12" s="231">
        <v>8.08</v>
      </c>
      <c r="L12" s="231">
        <v>0.14</v>
      </c>
      <c r="M12" s="233"/>
    </row>
    <row r="13" spans="1:13" ht="27" customHeight="1">
      <c r="A13" s="65"/>
      <c r="B13" s="237">
        <v>440.34</v>
      </c>
      <c r="C13" s="236">
        <v>440.34</v>
      </c>
      <c r="D13" s="233"/>
      <c r="E13" s="233"/>
      <c r="F13" s="233"/>
      <c r="G13" s="233"/>
      <c r="H13" s="233"/>
      <c r="I13" s="231">
        <v>440.34</v>
      </c>
      <c r="J13" s="231">
        <v>401.9</v>
      </c>
      <c r="K13" s="231">
        <v>38.42</v>
      </c>
      <c r="L13" s="231">
        <v>0.02</v>
      </c>
      <c r="M13" s="233"/>
    </row>
    <row r="14" spans="1:13" ht="27" customHeight="1">
      <c r="A14" s="65"/>
      <c r="B14" s="237">
        <v>66.6</v>
      </c>
      <c r="C14" s="236">
        <v>66.6</v>
      </c>
      <c r="D14" s="233"/>
      <c r="E14" s="233"/>
      <c r="F14" s="233"/>
      <c r="G14" s="233"/>
      <c r="H14" s="233"/>
      <c r="I14" s="231">
        <v>66.6</v>
      </c>
      <c r="J14" s="231"/>
      <c r="K14" s="231"/>
      <c r="L14" s="231"/>
      <c r="M14" s="233">
        <v>66.6</v>
      </c>
    </row>
    <row r="15" spans="1:13" ht="27" customHeight="1">
      <c r="A15" s="65"/>
      <c r="B15" s="237">
        <v>3</v>
      </c>
      <c r="C15" s="236">
        <v>3</v>
      </c>
      <c r="D15" s="233"/>
      <c r="E15" s="233"/>
      <c r="F15" s="233"/>
      <c r="G15" s="233"/>
      <c r="H15" s="233"/>
      <c r="I15" s="231">
        <v>3</v>
      </c>
      <c r="J15" s="231"/>
      <c r="K15" s="231"/>
      <c r="L15" s="231"/>
      <c r="M15" s="233">
        <v>3</v>
      </c>
    </row>
    <row r="16" spans="1:13" ht="27" customHeight="1">
      <c r="A16" s="111" t="s">
        <v>52</v>
      </c>
      <c r="B16" s="237">
        <v>16</v>
      </c>
      <c r="C16" s="236"/>
      <c r="D16" s="233"/>
      <c r="E16" s="233"/>
      <c r="F16" s="233">
        <v>16</v>
      </c>
      <c r="G16" s="233"/>
      <c r="H16" s="233"/>
      <c r="I16" s="231">
        <v>16</v>
      </c>
      <c r="J16" s="231"/>
      <c r="K16" s="231"/>
      <c r="L16" s="231"/>
      <c r="M16" s="233">
        <v>16</v>
      </c>
    </row>
    <row r="17" spans="1:13" ht="27" customHeight="1">
      <c r="A17" s="111"/>
      <c r="B17" s="237">
        <v>46.56</v>
      </c>
      <c r="C17" s="236"/>
      <c r="D17" s="233"/>
      <c r="E17" s="233">
        <v>46.56</v>
      </c>
      <c r="F17" s="233"/>
      <c r="G17" s="233"/>
      <c r="H17" s="233"/>
      <c r="I17" s="231">
        <v>46.56</v>
      </c>
      <c r="J17" s="231">
        <v>33.91</v>
      </c>
      <c r="K17" s="231">
        <v>3.94</v>
      </c>
      <c r="L17" s="231"/>
      <c r="M17" s="233">
        <v>8.71</v>
      </c>
    </row>
    <row r="18" spans="1:13" ht="27" customHeight="1">
      <c r="A18" s="111"/>
      <c r="B18" s="237">
        <v>59.62</v>
      </c>
      <c r="C18" s="236">
        <v>59.62</v>
      </c>
      <c r="D18" s="233"/>
      <c r="E18" s="233"/>
      <c r="F18" s="233"/>
      <c r="G18" s="233"/>
      <c r="H18" s="233"/>
      <c r="I18" s="231">
        <v>59.62</v>
      </c>
      <c r="J18" s="231">
        <v>53.1</v>
      </c>
      <c r="K18" s="231">
        <v>6.45</v>
      </c>
      <c r="L18" s="231">
        <v>0.07</v>
      </c>
      <c r="M18" s="233"/>
    </row>
    <row r="19" spans="1:13" ht="27" customHeight="1">
      <c r="A19" s="111"/>
      <c r="B19" s="237">
        <v>19</v>
      </c>
      <c r="C19" s="236">
        <v>4</v>
      </c>
      <c r="D19" s="233"/>
      <c r="E19" s="233"/>
      <c r="F19" s="233">
        <v>15</v>
      </c>
      <c r="G19" s="233"/>
      <c r="H19" s="233"/>
      <c r="I19" s="231">
        <v>19</v>
      </c>
      <c r="J19" s="231"/>
      <c r="K19" s="231"/>
      <c r="L19" s="231"/>
      <c r="M19" s="233">
        <v>19</v>
      </c>
    </row>
    <row r="20" spans="1:13" ht="27" customHeight="1">
      <c r="A20" s="111"/>
      <c r="B20" s="237">
        <v>62.95</v>
      </c>
      <c r="C20" s="236">
        <v>60.56</v>
      </c>
      <c r="D20" s="233"/>
      <c r="E20" s="233">
        <v>2.39</v>
      </c>
      <c r="F20" s="233"/>
      <c r="G20" s="233"/>
      <c r="H20" s="233"/>
      <c r="I20" s="231">
        <v>62.95</v>
      </c>
      <c r="J20" s="231">
        <v>62.95</v>
      </c>
      <c r="K20" s="231"/>
      <c r="L20" s="231"/>
      <c r="M20" s="233"/>
    </row>
    <row r="21" spans="1:13" ht="27" customHeight="1">
      <c r="A21" s="111"/>
      <c r="B21" s="237">
        <v>492.5</v>
      </c>
      <c r="C21" s="233">
        <v>492.5</v>
      </c>
      <c r="D21" s="233">
        <v>492.5</v>
      </c>
      <c r="E21" s="233"/>
      <c r="F21" s="233"/>
      <c r="G21" s="233"/>
      <c r="H21" s="233"/>
      <c r="I21" s="231">
        <v>492.5</v>
      </c>
      <c r="J21" s="231"/>
      <c r="K21" s="231"/>
      <c r="L21" s="231"/>
      <c r="M21" s="233">
        <v>492.5</v>
      </c>
    </row>
    <row r="22" spans="1:13" ht="27" customHeight="1">
      <c r="A22" s="111"/>
      <c r="B22" s="237">
        <v>308</v>
      </c>
      <c r="C22" s="233">
        <v>308</v>
      </c>
      <c r="D22" s="233">
        <v>308</v>
      </c>
      <c r="E22" s="233"/>
      <c r="F22" s="233"/>
      <c r="G22" s="233"/>
      <c r="H22" s="233"/>
      <c r="I22" s="231">
        <v>308</v>
      </c>
      <c r="J22" s="231"/>
      <c r="K22" s="231"/>
      <c r="L22" s="231"/>
      <c r="M22" s="233">
        <v>308</v>
      </c>
    </row>
    <row r="23" spans="1:13" ht="27" customHeight="1">
      <c r="A23" s="111"/>
      <c r="B23" s="237">
        <v>462.2</v>
      </c>
      <c r="C23" s="233">
        <v>462.2</v>
      </c>
      <c r="D23" s="233">
        <v>462.2</v>
      </c>
      <c r="E23" s="233"/>
      <c r="F23" s="233"/>
      <c r="G23" s="233"/>
      <c r="H23" s="233"/>
      <c r="I23" s="231">
        <v>462.2</v>
      </c>
      <c r="J23" s="231"/>
      <c r="K23" s="231"/>
      <c r="L23" s="231"/>
      <c r="M23" s="233">
        <v>462.2</v>
      </c>
    </row>
    <row r="24" spans="1:13" ht="27" customHeight="1">
      <c r="A24" s="111"/>
      <c r="B24" s="237">
        <v>4291</v>
      </c>
      <c r="C24" s="233">
        <v>4291</v>
      </c>
      <c r="D24" s="233">
        <v>4291</v>
      </c>
      <c r="E24" s="233"/>
      <c r="F24" s="233"/>
      <c r="G24" s="233"/>
      <c r="H24" s="233"/>
      <c r="I24" s="231">
        <v>4291</v>
      </c>
      <c r="J24" s="231"/>
      <c r="K24" s="231"/>
      <c r="L24" s="231"/>
      <c r="M24" s="233">
        <v>4291</v>
      </c>
    </row>
    <row r="25" spans="1:13" ht="27" customHeight="1">
      <c r="A25" s="111"/>
      <c r="B25" s="237">
        <v>925</v>
      </c>
      <c r="C25" s="233">
        <v>925</v>
      </c>
      <c r="D25" s="233">
        <v>925</v>
      </c>
      <c r="E25" s="233"/>
      <c r="F25" s="233"/>
      <c r="G25" s="233"/>
      <c r="H25" s="233"/>
      <c r="I25" s="231">
        <v>925</v>
      </c>
      <c r="J25" s="231"/>
      <c r="K25" s="231"/>
      <c r="L25" s="231"/>
      <c r="M25" s="233">
        <v>925</v>
      </c>
    </row>
    <row r="26" spans="1:13" ht="27" customHeight="1">
      <c r="A26" s="111"/>
      <c r="B26" s="237">
        <v>61</v>
      </c>
      <c r="C26" s="233">
        <v>61</v>
      </c>
      <c r="D26" s="233">
        <v>61</v>
      </c>
      <c r="E26" s="233"/>
      <c r="F26" s="233"/>
      <c r="G26" s="233"/>
      <c r="H26" s="233"/>
      <c r="I26" s="231">
        <v>61</v>
      </c>
      <c r="J26" s="231"/>
      <c r="K26" s="231"/>
      <c r="L26" s="231"/>
      <c r="M26" s="233">
        <v>61</v>
      </c>
    </row>
    <row r="27" spans="1:13" ht="27" customHeight="1">
      <c r="A27" s="111"/>
      <c r="B27" s="237"/>
      <c r="C27" s="236"/>
      <c r="D27" s="233"/>
      <c r="E27" s="233"/>
      <c r="F27" s="233"/>
      <c r="G27" s="233"/>
      <c r="H27" s="233"/>
      <c r="I27" s="231"/>
      <c r="J27" s="231"/>
      <c r="K27" s="231"/>
      <c r="L27" s="231"/>
      <c r="M27" s="233"/>
    </row>
    <row r="28" spans="1:13" ht="27" customHeight="1">
      <c r="A28" s="65"/>
      <c r="B28" s="115">
        <f>C28+E28+F28+G28</f>
        <v>0</v>
      </c>
      <c r="C28" s="59"/>
      <c r="D28" s="59"/>
      <c r="E28" s="59"/>
      <c r="F28" s="59"/>
      <c r="G28" s="59"/>
      <c r="H28" s="59"/>
      <c r="I28" s="73">
        <f>SUM(J28:M28)</f>
        <v>0</v>
      </c>
      <c r="J28" s="73"/>
      <c r="K28" s="73"/>
      <c r="L28" s="73"/>
      <c r="M28" s="59"/>
    </row>
    <row r="29" spans="1:13" ht="36" customHeight="1">
      <c r="A29" s="282" t="s">
        <v>299</v>
      </c>
      <c r="B29" s="283"/>
      <c r="C29" s="283"/>
      <c r="D29" s="283"/>
      <c r="E29" s="283"/>
      <c r="F29" s="283"/>
      <c r="G29" s="283"/>
      <c r="H29" s="283"/>
      <c r="I29" s="284" t="s">
        <v>300</v>
      </c>
      <c r="J29" s="285"/>
      <c r="K29" s="285"/>
      <c r="L29" s="285"/>
      <c r="M29" s="285"/>
    </row>
    <row r="30" spans="4:13" ht="14.25">
      <c r="D30" s="58"/>
      <c r="M30" s="207"/>
    </row>
    <row r="31" ht="14.25">
      <c r="M31" s="207"/>
    </row>
    <row r="32" ht="14.25">
      <c r="M32" s="207"/>
    </row>
    <row r="33" ht="14.25">
      <c r="M33" s="207"/>
    </row>
    <row r="34" spans="1:13" ht="14.25">
      <c r="A34" s="58"/>
      <c r="M34" s="207"/>
    </row>
    <row r="35" ht="14.25">
      <c r="M35" s="207"/>
    </row>
  </sheetData>
  <sheetProtection/>
  <mergeCells count="14">
    <mergeCell ref="A1:M1"/>
    <mergeCell ref="L2:M2"/>
    <mergeCell ref="L3:M3"/>
    <mergeCell ref="C5:D5"/>
    <mergeCell ref="J5:L5"/>
    <mergeCell ref="A4:A6"/>
    <mergeCell ref="A29:H29"/>
    <mergeCell ref="M5:M6"/>
    <mergeCell ref="G5:H5"/>
    <mergeCell ref="I29:M29"/>
    <mergeCell ref="B5:B6"/>
    <mergeCell ref="E5:E6"/>
    <mergeCell ref="F5:F6"/>
    <mergeCell ref="I5:I6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1"/>
  <sheetViews>
    <sheetView showGridLines="0" showZeros="0" zoomScalePageLayoutView="0" workbookViewId="0" topLeftCell="A1">
      <selection activeCell="C30" sqref="C30"/>
    </sheetView>
  </sheetViews>
  <sheetFormatPr defaultColWidth="9.16015625" defaultRowHeight="11.25"/>
  <cols>
    <col min="1" max="1" width="24.16015625" style="52" customWidth="1"/>
    <col min="2" max="4" width="7.5" style="52" customWidth="1"/>
    <col min="5" max="5" width="23" style="52" customWidth="1"/>
    <col min="6" max="6" width="18.16015625" style="52" customWidth="1"/>
    <col min="7" max="10" width="14.83203125" style="52" customWidth="1"/>
    <col min="11" max="16384" width="9.16015625" style="52" customWidth="1"/>
  </cols>
  <sheetData>
    <row r="1" spans="1:10" ht="33" customHeight="1">
      <c r="A1" s="287" t="s">
        <v>301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9:10" ht="15.75" customHeight="1">
      <c r="I2" s="264" t="s">
        <v>60</v>
      </c>
      <c r="J2" s="264"/>
    </row>
    <row r="3" spans="1:10" ht="18" customHeight="1">
      <c r="A3" s="35" t="s">
        <v>331</v>
      </c>
      <c r="B3" s="82"/>
      <c r="C3" s="82"/>
      <c r="D3" s="82"/>
      <c r="E3" s="82"/>
      <c r="F3" s="82"/>
      <c r="G3" s="82"/>
      <c r="H3" s="82"/>
      <c r="I3" s="265" t="s">
        <v>18</v>
      </c>
      <c r="J3" s="265"/>
    </row>
    <row r="4" spans="1:10" s="51" customFormat="1" ht="18" customHeight="1">
      <c r="A4" s="277" t="s">
        <v>28</v>
      </c>
      <c r="B4" s="267" t="s">
        <v>41</v>
      </c>
      <c r="C4" s="267"/>
      <c r="D4" s="267"/>
      <c r="E4" s="274" t="s">
        <v>42</v>
      </c>
      <c r="F4" s="288" t="s">
        <v>61</v>
      </c>
      <c r="G4" s="289"/>
      <c r="H4" s="289"/>
      <c r="I4" s="289"/>
      <c r="J4" s="290"/>
    </row>
    <row r="5" spans="1:10" s="51" customFormat="1" ht="12">
      <c r="A5" s="291"/>
      <c r="B5" s="277" t="s">
        <v>43</v>
      </c>
      <c r="C5" s="277" t="s">
        <v>44</v>
      </c>
      <c r="D5" s="277" t="s">
        <v>45</v>
      </c>
      <c r="E5" s="275"/>
      <c r="F5" s="259" t="s">
        <v>31</v>
      </c>
      <c r="G5" s="261" t="s">
        <v>32</v>
      </c>
      <c r="H5" s="262"/>
      <c r="I5" s="263"/>
      <c r="J5" s="259" t="s">
        <v>33</v>
      </c>
    </row>
    <row r="6" spans="1:12" s="51" customFormat="1" ht="24">
      <c r="A6" s="278"/>
      <c r="B6" s="278"/>
      <c r="C6" s="278"/>
      <c r="D6" s="278"/>
      <c r="E6" s="276"/>
      <c r="F6" s="260"/>
      <c r="G6" s="77" t="s">
        <v>36</v>
      </c>
      <c r="H6" s="77" t="s">
        <v>37</v>
      </c>
      <c r="I6" s="77" t="s">
        <v>38</v>
      </c>
      <c r="J6" s="260"/>
      <c r="K6" s="54"/>
      <c r="L6" s="54"/>
    </row>
    <row r="7" spans="1:12" s="51" customFormat="1" ht="12">
      <c r="A7" s="110" t="s">
        <v>31</v>
      </c>
      <c r="B7" s="76"/>
      <c r="C7" s="76"/>
      <c r="D7" s="76"/>
      <c r="E7" s="105"/>
      <c r="F7" s="240">
        <f>SUM(F8:F30)</f>
        <v>7466.8099999999995</v>
      </c>
      <c r="G7" s="240">
        <f>SUM(G8:G30)</f>
        <v>753.76</v>
      </c>
      <c r="H7" s="240">
        <f>SUM(H8:H30)</f>
        <v>56.89</v>
      </c>
      <c r="I7" s="240">
        <f>SUM(I8:I30)</f>
        <v>3.15</v>
      </c>
      <c r="J7" s="240">
        <f>SUM(J8:J30)</f>
        <v>6653.01</v>
      </c>
      <c r="K7" s="54"/>
      <c r="L7" s="54"/>
    </row>
    <row r="8" spans="1:10" ht="33" customHeight="1">
      <c r="A8" s="191" t="s">
        <v>373</v>
      </c>
      <c r="B8" s="46" t="s">
        <v>334</v>
      </c>
      <c r="C8" s="46" t="s">
        <v>335</v>
      </c>
      <c r="D8" s="46" t="s">
        <v>48</v>
      </c>
      <c r="E8" s="64" t="s">
        <v>336</v>
      </c>
      <c r="F8" s="241">
        <v>2.92</v>
      </c>
      <c r="G8" s="241"/>
      <c r="H8" s="241"/>
      <c r="I8" s="241">
        <v>2.92</v>
      </c>
      <c r="J8" s="241"/>
    </row>
    <row r="9" spans="1:10" ht="27" customHeight="1">
      <c r="A9" s="65"/>
      <c r="B9" s="46" t="s">
        <v>334</v>
      </c>
      <c r="C9" s="46" t="s">
        <v>335</v>
      </c>
      <c r="D9" s="46" t="s">
        <v>47</v>
      </c>
      <c r="E9" s="64" t="s">
        <v>337</v>
      </c>
      <c r="F9" s="241">
        <v>108.86</v>
      </c>
      <c r="G9" s="241">
        <v>108.86</v>
      </c>
      <c r="H9" s="241"/>
      <c r="I9" s="241"/>
      <c r="J9" s="241"/>
    </row>
    <row r="10" spans="1:10" ht="18" customHeight="1">
      <c r="A10" s="65"/>
      <c r="B10" s="46" t="s">
        <v>338</v>
      </c>
      <c r="C10" s="46" t="s">
        <v>339</v>
      </c>
      <c r="D10" s="46" t="s">
        <v>51</v>
      </c>
      <c r="E10" s="64" t="s">
        <v>340</v>
      </c>
      <c r="F10" s="241">
        <v>5.75</v>
      </c>
      <c r="G10" s="241">
        <v>5.75</v>
      </c>
      <c r="H10" s="241"/>
      <c r="I10" s="241"/>
      <c r="J10" s="241"/>
    </row>
    <row r="11" spans="1:10" ht="18" customHeight="1">
      <c r="A11" s="65"/>
      <c r="B11" s="46" t="s">
        <v>338</v>
      </c>
      <c r="C11" s="46" t="s">
        <v>339</v>
      </c>
      <c r="D11" s="46" t="s">
        <v>48</v>
      </c>
      <c r="E11" s="64" t="s">
        <v>341</v>
      </c>
      <c r="F11" s="241">
        <v>35.33</v>
      </c>
      <c r="G11" s="241">
        <v>35.33</v>
      </c>
      <c r="H11" s="241"/>
      <c r="I11" s="241"/>
      <c r="J11" s="241"/>
    </row>
    <row r="12" spans="1:10" ht="18" customHeight="1">
      <c r="A12" s="65"/>
      <c r="B12" s="46" t="s">
        <v>342</v>
      </c>
      <c r="C12" s="46" t="s">
        <v>343</v>
      </c>
      <c r="D12" s="46" t="s">
        <v>51</v>
      </c>
      <c r="E12" s="64" t="s">
        <v>344</v>
      </c>
      <c r="F12" s="241">
        <v>60.18</v>
      </c>
      <c r="G12" s="241">
        <v>51.96</v>
      </c>
      <c r="H12" s="241">
        <v>8.08</v>
      </c>
      <c r="I12" s="241">
        <v>0.14</v>
      </c>
      <c r="J12" s="241"/>
    </row>
    <row r="13" spans="1:10" ht="18" customHeight="1">
      <c r="A13" s="65"/>
      <c r="B13" s="46" t="s">
        <v>342</v>
      </c>
      <c r="C13" s="46" t="s">
        <v>343</v>
      </c>
      <c r="D13" s="46" t="s">
        <v>50</v>
      </c>
      <c r="E13" s="64" t="s">
        <v>345</v>
      </c>
      <c r="F13" s="241">
        <v>440.34</v>
      </c>
      <c r="G13" s="241">
        <v>401.9</v>
      </c>
      <c r="H13" s="241">
        <v>38.42</v>
      </c>
      <c r="I13" s="241">
        <v>0.02</v>
      </c>
      <c r="J13" s="241"/>
    </row>
    <row r="14" spans="1:10" ht="24.75" customHeight="1">
      <c r="A14" s="65"/>
      <c r="B14" s="46" t="s">
        <v>342</v>
      </c>
      <c r="C14" s="46" t="s">
        <v>343</v>
      </c>
      <c r="D14" s="46" t="s">
        <v>81</v>
      </c>
      <c r="E14" s="64" t="s">
        <v>346</v>
      </c>
      <c r="F14" s="241">
        <v>66.6</v>
      </c>
      <c r="G14" s="241"/>
      <c r="H14" s="241"/>
      <c r="I14" s="241"/>
      <c r="J14" s="241">
        <v>66.6</v>
      </c>
    </row>
    <row r="15" spans="1:10" ht="18" customHeight="1">
      <c r="A15" s="65"/>
      <c r="B15" s="46" t="s">
        <v>342</v>
      </c>
      <c r="C15" s="46" t="s">
        <v>343</v>
      </c>
      <c r="D15" s="46" t="s">
        <v>86</v>
      </c>
      <c r="E15" s="64" t="s">
        <v>347</v>
      </c>
      <c r="F15" s="241">
        <v>3</v>
      </c>
      <c r="G15" s="241"/>
      <c r="H15" s="241"/>
      <c r="I15" s="241"/>
      <c r="J15" s="241">
        <v>3</v>
      </c>
    </row>
    <row r="16" spans="1:10" ht="18" customHeight="1">
      <c r="A16" s="65"/>
      <c r="B16" s="46" t="s">
        <v>342</v>
      </c>
      <c r="C16" s="46" t="s">
        <v>343</v>
      </c>
      <c r="D16" s="46" t="s">
        <v>88</v>
      </c>
      <c r="E16" s="64" t="s">
        <v>348</v>
      </c>
      <c r="F16" s="241">
        <v>16</v>
      </c>
      <c r="G16" s="241"/>
      <c r="H16" s="241"/>
      <c r="I16" s="241"/>
      <c r="J16" s="241">
        <v>16</v>
      </c>
    </row>
    <row r="17" spans="1:10" ht="30.75" customHeight="1">
      <c r="A17" s="65"/>
      <c r="B17" s="46" t="s">
        <v>342</v>
      </c>
      <c r="C17" s="46" t="s">
        <v>343</v>
      </c>
      <c r="D17" s="46" t="s">
        <v>49</v>
      </c>
      <c r="E17" s="64" t="s">
        <v>349</v>
      </c>
      <c r="F17" s="241">
        <v>46.56</v>
      </c>
      <c r="G17" s="241">
        <v>33.91</v>
      </c>
      <c r="H17" s="241">
        <v>3.94</v>
      </c>
      <c r="I17" s="241"/>
      <c r="J17" s="241">
        <v>8.71</v>
      </c>
    </row>
    <row r="18" spans="1:10" ht="18" customHeight="1">
      <c r="A18" s="65"/>
      <c r="B18" s="46" t="s">
        <v>342</v>
      </c>
      <c r="C18" s="46" t="s">
        <v>343</v>
      </c>
      <c r="D18" s="46" t="s">
        <v>116</v>
      </c>
      <c r="E18" s="64" t="s">
        <v>350</v>
      </c>
      <c r="F18" s="241">
        <v>59.62</v>
      </c>
      <c r="G18" s="241">
        <v>53.1</v>
      </c>
      <c r="H18" s="241">
        <v>6.45</v>
      </c>
      <c r="I18" s="241">
        <v>0.07</v>
      </c>
      <c r="J18" s="241"/>
    </row>
    <row r="19" spans="1:10" ht="18" customHeight="1">
      <c r="A19" s="65"/>
      <c r="B19" s="46" t="s">
        <v>342</v>
      </c>
      <c r="C19" s="46" t="s">
        <v>343</v>
      </c>
      <c r="D19" s="46" t="s">
        <v>96</v>
      </c>
      <c r="E19" s="64" t="s">
        <v>351</v>
      </c>
      <c r="F19" s="241">
        <v>19</v>
      </c>
      <c r="G19" s="241"/>
      <c r="H19" s="241"/>
      <c r="I19" s="241"/>
      <c r="J19" s="241">
        <v>19</v>
      </c>
    </row>
    <row r="20" spans="1:10" ht="18" customHeight="1">
      <c r="A20" s="65"/>
      <c r="B20" s="46" t="s">
        <v>352</v>
      </c>
      <c r="C20" s="46" t="s">
        <v>353</v>
      </c>
      <c r="D20" s="46" t="s">
        <v>51</v>
      </c>
      <c r="E20" s="64" t="s">
        <v>24</v>
      </c>
      <c r="F20" s="241">
        <v>62.95</v>
      </c>
      <c r="G20" s="241">
        <v>62.95</v>
      </c>
      <c r="H20" s="241"/>
      <c r="I20" s="241"/>
      <c r="J20" s="241"/>
    </row>
    <row r="21" spans="1:10" ht="18" customHeight="1">
      <c r="A21" s="65"/>
      <c r="B21" s="46" t="s">
        <v>356</v>
      </c>
      <c r="C21" s="46" t="s">
        <v>79</v>
      </c>
      <c r="D21" s="46" t="s">
        <v>81</v>
      </c>
      <c r="E21" s="64" t="s">
        <v>360</v>
      </c>
      <c r="F21" s="241">
        <v>492.5</v>
      </c>
      <c r="G21" s="241"/>
      <c r="H21" s="241"/>
      <c r="I21" s="241"/>
      <c r="J21" s="241">
        <v>492.5</v>
      </c>
    </row>
    <row r="22" spans="1:10" ht="18" customHeight="1">
      <c r="A22" s="65"/>
      <c r="B22" s="46" t="s">
        <v>356</v>
      </c>
      <c r="C22" s="46" t="s">
        <v>79</v>
      </c>
      <c r="D22" s="46" t="s">
        <v>88</v>
      </c>
      <c r="E22" s="64" t="s">
        <v>363</v>
      </c>
      <c r="F22" s="241">
        <v>308</v>
      </c>
      <c r="G22" s="241"/>
      <c r="H22" s="241"/>
      <c r="I22" s="241"/>
      <c r="J22" s="241">
        <v>308</v>
      </c>
    </row>
    <row r="23" spans="1:10" ht="18" customHeight="1">
      <c r="A23" s="65"/>
      <c r="B23" s="46" t="s">
        <v>356</v>
      </c>
      <c r="C23" s="46" t="s">
        <v>79</v>
      </c>
      <c r="D23" s="46" t="s">
        <v>49</v>
      </c>
      <c r="E23" s="64" t="s">
        <v>365</v>
      </c>
      <c r="F23" s="241">
        <v>462.2</v>
      </c>
      <c r="G23" s="241"/>
      <c r="H23" s="241"/>
      <c r="I23" s="241"/>
      <c r="J23" s="241">
        <v>462.2</v>
      </c>
    </row>
    <row r="24" spans="1:10" ht="18" customHeight="1">
      <c r="A24" s="65"/>
      <c r="B24" s="46" t="s">
        <v>356</v>
      </c>
      <c r="C24" s="46" t="s">
        <v>79</v>
      </c>
      <c r="D24" s="46" t="s">
        <v>94</v>
      </c>
      <c r="E24" s="64" t="s">
        <v>367</v>
      </c>
      <c r="F24" s="241">
        <v>4291</v>
      </c>
      <c r="G24" s="241"/>
      <c r="H24" s="241"/>
      <c r="I24" s="241"/>
      <c r="J24" s="241">
        <v>4291</v>
      </c>
    </row>
    <row r="25" spans="1:10" ht="18" customHeight="1">
      <c r="A25" s="65"/>
      <c r="B25" s="46" t="s">
        <v>356</v>
      </c>
      <c r="C25" s="46" t="s">
        <v>79</v>
      </c>
      <c r="D25" s="46" t="s">
        <v>114</v>
      </c>
      <c r="E25" s="64" t="s">
        <v>370</v>
      </c>
      <c r="F25" s="241">
        <v>925</v>
      </c>
      <c r="G25" s="241"/>
      <c r="H25" s="241"/>
      <c r="I25" s="241"/>
      <c r="J25" s="241">
        <v>925</v>
      </c>
    </row>
    <row r="26" spans="1:10" ht="18" customHeight="1">
      <c r="A26" s="65"/>
      <c r="B26" s="46" t="s">
        <v>356</v>
      </c>
      <c r="C26" s="46" t="s">
        <v>79</v>
      </c>
      <c r="D26" s="46" t="s">
        <v>168</v>
      </c>
      <c r="E26" s="64" t="s">
        <v>372</v>
      </c>
      <c r="F26" s="241">
        <v>61</v>
      </c>
      <c r="G26" s="241"/>
      <c r="H26" s="241"/>
      <c r="I26" s="241"/>
      <c r="J26" s="241">
        <v>61</v>
      </c>
    </row>
    <row r="27" spans="1:10" ht="18" customHeight="1">
      <c r="A27" s="65"/>
      <c r="B27" s="46"/>
      <c r="C27" s="46"/>
      <c r="D27" s="46"/>
      <c r="E27" s="64"/>
      <c r="F27" s="73">
        <f>SUM(G27:J27)</f>
        <v>0</v>
      </c>
      <c r="G27" s="73"/>
      <c r="H27" s="73"/>
      <c r="I27" s="73"/>
      <c r="J27" s="73"/>
    </row>
    <row r="28" spans="1:10" ht="18" customHeight="1">
      <c r="A28" s="65"/>
      <c r="B28" s="46"/>
      <c r="C28" s="46"/>
      <c r="D28" s="46"/>
      <c r="E28" s="64"/>
      <c r="F28" s="73">
        <f>SUM(G28:J28)</f>
        <v>0</v>
      </c>
      <c r="G28" s="73"/>
      <c r="H28" s="73"/>
      <c r="I28" s="73"/>
      <c r="J28" s="73"/>
    </row>
    <row r="29" spans="1:10" ht="18" customHeight="1">
      <c r="A29" s="65"/>
      <c r="B29" s="46"/>
      <c r="C29" s="46"/>
      <c r="D29" s="46"/>
      <c r="E29" s="64"/>
      <c r="F29" s="73">
        <f>SUM(G29:J29)</f>
        <v>0</v>
      </c>
      <c r="G29" s="73"/>
      <c r="H29" s="73"/>
      <c r="I29" s="73"/>
      <c r="J29" s="73"/>
    </row>
    <row r="30" spans="1:10" ht="18" customHeight="1">
      <c r="A30" s="111" t="s">
        <v>52</v>
      </c>
      <c r="B30" s="46"/>
      <c r="C30" s="46"/>
      <c r="D30" s="46"/>
      <c r="E30" s="64"/>
      <c r="F30" s="73">
        <f>SUM(G30:J30)</f>
        <v>0</v>
      </c>
      <c r="G30" s="73"/>
      <c r="H30" s="73"/>
      <c r="I30" s="73"/>
      <c r="J30" s="73"/>
    </row>
    <row r="31" spans="1:10" ht="14.25">
      <c r="A31" s="269" t="s">
        <v>302</v>
      </c>
      <c r="B31" s="281"/>
      <c r="C31" s="281"/>
      <c r="D31" s="281"/>
      <c r="E31" s="281"/>
      <c r="F31" s="281"/>
      <c r="G31" s="281"/>
      <c r="H31" s="281"/>
      <c r="I31" s="281"/>
      <c r="J31" s="281"/>
    </row>
  </sheetData>
  <sheetProtection/>
  <mergeCells count="14">
    <mergeCell ref="A31:J31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showGridLines="0" showZeros="0" zoomScalePageLayoutView="0" workbookViewId="0" topLeftCell="C2">
      <selection activeCell="N21" sqref="N21"/>
    </sheetView>
  </sheetViews>
  <sheetFormatPr defaultColWidth="9.16015625" defaultRowHeight="11.25"/>
  <cols>
    <col min="1" max="1" width="22" style="52" bestFit="1" customWidth="1"/>
    <col min="2" max="4" width="7.5" style="52" customWidth="1"/>
    <col min="5" max="5" width="18.5" style="52" customWidth="1"/>
    <col min="6" max="6" width="18.16015625" style="52" customWidth="1"/>
    <col min="7" max="12" width="13" style="0" customWidth="1"/>
    <col min="13" max="13" width="13.66015625" style="0" customWidth="1"/>
    <col min="14" max="16384" width="9.16015625" style="52" customWidth="1"/>
  </cols>
  <sheetData>
    <row r="1" spans="1:13" ht="31.5" customHeight="1">
      <c r="A1" s="286" t="s">
        <v>62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7:13" ht="15.75" customHeight="1">
      <c r="G2" s="92"/>
      <c r="H2" s="92"/>
      <c r="I2" s="52"/>
      <c r="J2" s="52"/>
      <c r="K2" s="52"/>
      <c r="L2" s="208"/>
      <c r="M2" s="87" t="s">
        <v>63</v>
      </c>
    </row>
    <row r="3" spans="1:13" ht="18" customHeight="1">
      <c r="A3" s="35" t="s">
        <v>331</v>
      </c>
      <c r="B3" s="104"/>
      <c r="C3" s="104"/>
      <c r="D3" s="104"/>
      <c r="E3" s="104"/>
      <c r="F3" s="104"/>
      <c r="G3" s="82"/>
      <c r="H3" s="82"/>
      <c r="K3" s="52"/>
      <c r="L3" s="202"/>
      <c r="M3" s="202" t="s">
        <v>18</v>
      </c>
    </row>
    <row r="4" spans="1:13" s="51" customFormat="1" ht="21.75" customHeight="1">
      <c r="A4" s="267" t="s">
        <v>28</v>
      </c>
      <c r="B4" s="267" t="s">
        <v>41</v>
      </c>
      <c r="C4" s="267"/>
      <c r="D4" s="267"/>
      <c r="E4" s="279" t="s">
        <v>42</v>
      </c>
      <c r="F4" s="279" t="s">
        <v>61</v>
      </c>
      <c r="G4" s="279"/>
      <c r="H4" s="279"/>
      <c r="I4" s="279"/>
      <c r="J4" s="279"/>
      <c r="K4" s="279"/>
      <c r="L4" s="279"/>
      <c r="M4" s="279"/>
    </row>
    <row r="5" spans="1:13" s="51" customFormat="1" ht="36">
      <c r="A5" s="267"/>
      <c r="B5" s="56" t="s">
        <v>43</v>
      </c>
      <c r="C5" s="56" t="s">
        <v>44</v>
      </c>
      <c r="D5" s="55" t="s">
        <v>45</v>
      </c>
      <c r="E5" s="279"/>
      <c r="F5" s="55" t="s">
        <v>31</v>
      </c>
      <c r="G5" s="38" t="s">
        <v>64</v>
      </c>
      <c r="H5" s="38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8" t="s">
        <v>70</v>
      </c>
    </row>
    <row r="6" spans="1:13" s="51" customFormat="1" ht="22.5" customHeight="1">
      <c r="A6" s="83"/>
      <c r="B6" s="84"/>
      <c r="C6" s="84"/>
      <c r="D6" s="84"/>
      <c r="E6" s="85" t="s">
        <v>31</v>
      </c>
      <c r="F6" s="230">
        <f>SUM(G6:M6)</f>
        <v>7466.81</v>
      </c>
      <c r="G6" s="230">
        <f aca="true" t="shared" si="0" ref="G6:M6">SUM(G7:G27)</f>
        <v>753.76</v>
      </c>
      <c r="H6" s="230">
        <f t="shared" si="0"/>
        <v>56.89</v>
      </c>
      <c r="I6" s="230">
        <f t="shared" si="0"/>
        <v>3.15</v>
      </c>
      <c r="J6" s="230">
        <f t="shared" si="0"/>
        <v>0</v>
      </c>
      <c r="K6" s="230">
        <f t="shared" si="0"/>
        <v>6653.01</v>
      </c>
      <c r="L6" s="230">
        <f t="shared" si="0"/>
        <v>0</v>
      </c>
      <c r="M6" s="230">
        <f t="shared" si="0"/>
        <v>0</v>
      </c>
    </row>
    <row r="7" spans="1:13" ht="22.5" customHeight="1">
      <c r="A7" s="191" t="s">
        <v>373</v>
      </c>
      <c r="B7" s="46" t="s">
        <v>334</v>
      </c>
      <c r="C7" s="46" t="s">
        <v>335</v>
      </c>
      <c r="D7" s="46" t="s">
        <v>48</v>
      </c>
      <c r="E7" s="64" t="s">
        <v>336</v>
      </c>
      <c r="F7" s="230">
        <v>2.92</v>
      </c>
      <c r="G7" s="231"/>
      <c r="H7" s="231"/>
      <c r="I7" s="231">
        <v>2.92</v>
      </c>
      <c r="J7" s="231"/>
      <c r="K7" s="233"/>
      <c r="L7" s="233"/>
      <c r="M7" s="233"/>
    </row>
    <row r="8" spans="1:13" ht="22.5" customHeight="1">
      <c r="A8" s="191"/>
      <c r="B8" s="46" t="s">
        <v>334</v>
      </c>
      <c r="C8" s="46" t="s">
        <v>335</v>
      </c>
      <c r="D8" s="46" t="s">
        <v>47</v>
      </c>
      <c r="E8" s="64" t="s">
        <v>337</v>
      </c>
      <c r="F8" s="230">
        <v>108.86</v>
      </c>
      <c r="G8" s="231">
        <v>108.86</v>
      </c>
      <c r="H8" s="231"/>
      <c r="I8" s="231"/>
      <c r="J8" s="231"/>
      <c r="K8" s="233"/>
      <c r="L8" s="233"/>
      <c r="M8" s="233"/>
    </row>
    <row r="9" spans="1:13" ht="22.5" customHeight="1">
      <c r="A9" s="191"/>
      <c r="B9" s="46" t="s">
        <v>338</v>
      </c>
      <c r="C9" s="46" t="s">
        <v>339</v>
      </c>
      <c r="D9" s="46" t="s">
        <v>51</v>
      </c>
      <c r="E9" s="64" t="s">
        <v>340</v>
      </c>
      <c r="F9" s="230">
        <v>5.75</v>
      </c>
      <c r="G9" s="231">
        <v>5.75</v>
      </c>
      <c r="H9" s="231"/>
      <c r="I9" s="231"/>
      <c r="J9" s="231"/>
      <c r="K9" s="233"/>
      <c r="L9" s="233"/>
      <c r="M9" s="233"/>
    </row>
    <row r="10" spans="1:13" ht="22.5" customHeight="1">
      <c r="A10" s="191"/>
      <c r="B10" s="46" t="s">
        <v>338</v>
      </c>
      <c r="C10" s="46" t="s">
        <v>339</v>
      </c>
      <c r="D10" s="46" t="s">
        <v>48</v>
      </c>
      <c r="E10" s="64" t="s">
        <v>341</v>
      </c>
      <c r="F10" s="230">
        <v>35.33</v>
      </c>
      <c r="G10" s="231">
        <v>35.33</v>
      </c>
      <c r="H10" s="231"/>
      <c r="I10" s="231"/>
      <c r="J10" s="231"/>
      <c r="K10" s="233"/>
      <c r="L10" s="233"/>
      <c r="M10" s="233"/>
    </row>
    <row r="11" spans="1:13" ht="22.5" customHeight="1">
      <c r="A11" s="191"/>
      <c r="B11" s="46" t="s">
        <v>342</v>
      </c>
      <c r="C11" s="46" t="s">
        <v>343</v>
      </c>
      <c r="D11" s="46" t="s">
        <v>51</v>
      </c>
      <c r="E11" s="64" t="s">
        <v>344</v>
      </c>
      <c r="F11" s="230">
        <v>60.18</v>
      </c>
      <c r="G11" s="231">
        <v>51.96</v>
      </c>
      <c r="H11" s="231">
        <v>8.08</v>
      </c>
      <c r="I11" s="231">
        <v>0.14</v>
      </c>
      <c r="J11" s="231"/>
      <c r="K11" s="233"/>
      <c r="L11" s="233"/>
      <c r="M11" s="233"/>
    </row>
    <row r="12" spans="1:13" ht="22.5" customHeight="1">
      <c r="A12" s="191"/>
      <c r="B12" s="46" t="s">
        <v>342</v>
      </c>
      <c r="C12" s="46" t="s">
        <v>343</v>
      </c>
      <c r="D12" s="46" t="s">
        <v>50</v>
      </c>
      <c r="E12" s="64" t="s">
        <v>345</v>
      </c>
      <c r="F12" s="230">
        <v>440.34</v>
      </c>
      <c r="G12" s="231">
        <v>401.9</v>
      </c>
      <c r="H12" s="231">
        <v>38.42</v>
      </c>
      <c r="I12" s="231">
        <v>0.02</v>
      </c>
      <c r="J12" s="231"/>
      <c r="K12" s="233"/>
      <c r="L12" s="233"/>
      <c r="M12" s="233"/>
    </row>
    <row r="13" spans="1:13" ht="22.5" customHeight="1">
      <c r="A13" s="191"/>
      <c r="B13" s="46" t="s">
        <v>342</v>
      </c>
      <c r="C13" s="46" t="s">
        <v>343</v>
      </c>
      <c r="D13" s="46" t="s">
        <v>81</v>
      </c>
      <c r="E13" s="64" t="s">
        <v>346</v>
      </c>
      <c r="F13" s="230">
        <v>66.6</v>
      </c>
      <c r="G13" s="231"/>
      <c r="H13" s="231"/>
      <c r="I13" s="231"/>
      <c r="J13" s="231"/>
      <c r="K13" s="233">
        <v>66.6</v>
      </c>
      <c r="L13" s="233"/>
      <c r="M13" s="233"/>
    </row>
    <row r="14" spans="1:13" ht="22.5" customHeight="1">
      <c r="A14" s="191"/>
      <c r="B14" s="46" t="s">
        <v>342</v>
      </c>
      <c r="C14" s="46" t="s">
        <v>343</v>
      </c>
      <c r="D14" s="46" t="s">
        <v>86</v>
      </c>
      <c r="E14" s="64" t="s">
        <v>347</v>
      </c>
      <c r="F14" s="230">
        <v>3</v>
      </c>
      <c r="G14" s="231"/>
      <c r="H14" s="231"/>
      <c r="I14" s="231"/>
      <c r="J14" s="231"/>
      <c r="K14" s="233">
        <v>3</v>
      </c>
      <c r="L14" s="233"/>
      <c r="M14" s="233"/>
    </row>
    <row r="15" spans="1:13" ht="22.5" customHeight="1">
      <c r="A15" s="191"/>
      <c r="B15" s="46" t="s">
        <v>342</v>
      </c>
      <c r="C15" s="46" t="s">
        <v>343</v>
      </c>
      <c r="D15" s="46" t="s">
        <v>88</v>
      </c>
      <c r="E15" s="64" t="s">
        <v>348</v>
      </c>
      <c r="F15" s="230">
        <v>16</v>
      </c>
      <c r="G15" s="231"/>
      <c r="H15" s="231"/>
      <c r="I15" s="231"/>
      <c r="J15" s="231"/>
      <c r="K15" s="233">
        <v>16</v>
      </c>
      <c r="L15" s="233"/>
      <c r="M15" s="233"/>
    </row>
    <row r="16" spans="1:13" ht="22.5" customHeight="1">
      <c r="A16" s="191"/>
      <c r="B16" s="46" t="s">
        <v>342</v>
      </c>
      <c r="C16" s="46" t="s">
        <v>343</v>
      </c>
      <c r="D16" s="46" t="s">
        <v>49</v>
      </c>
      <c r="E16" s="64" t="s">
        <v>349</v>
      </c>
      <c r="F16" s="230">
        <v>46.56</v>
      </c>
      <c r="G16" s="231">
        <v>33.91</v>
      </c>
      <c r="H16" s="231">
        <v>3.94</v>
      </c>
      <c r="I16" s="231"/>
      <c r="J16" s="231"/>
      <c r="K16" s="233">
        <v>8.71</v>
      </c>
      <c r="L16" s="233"/>
      <c r="M16" s="233"/>
    </row>
    <row r="17" spans="1:13" ht="22.5" customHeight="1">
      <c r="A17" s="191"/>
      <c r="B17" s="46" t="s">
        <v>342</v>
      </c>
      <c r="C17" s="46" t="s">
        <v>343</v>
      </c>
      <c r="D17" s="46" t="s">
        <v>116</v>
      </c>
      <c r="E17" s="64" t="s">
        <v>350</v>
      </c>
      <c r="F17" s="230">
        <v>59.62</v>
      </c>
      <c r="G17" s="231">
        <v>53.1</v>
      </c>
      <c r="H17" s="231">
        <v>6.45</v>
      </c>
      <c r="I17" s="231">
        <v>0.07</v>
      </c>
      <c r="J17" s="231"/>
      <c r="K17" s="233"/>
      <c r="L17" s="233"/>
      <c r="M17" s="233"/>
    </row>
    <row r="18" spans="1:13" ht="22.5" customHeight="1">
      <c r="A18" s="191"/>
      <c r="B18" s="46" t="s">
        <v>342</v>
      </c>
      <c r="C18" s="46" t="s">
        <v>343</v>
      </c>
      <c r="D18" s="46" t="s">
        <v>96</v>
      </c>
      <c r="E18" s="64" t="s">
        <v>351</v>
      </c>
      <c r="F18" s="230">
        <v>19</v>
      </c>
      <c r="G18" s="231"/>
      <c r="H18" s="231"/>
      <c r="I18" s="231"/>
      <c r="J18" s="231"/>
      <c r="K18" s="233">
        <v>19</v>
      </c>
      <c r="L18" s="233"/>
      <c r="M18" s="233"/>
    </row>
    <row r="19" spans="1:13" ht="22.5" customHeight="1">
      <c r="A19" s="191"/>
      <c r="B19" s="46" t="s">
        <v>352</v>
      </c>
      <c r="C19" s="46" t="s">
        <v>353</v>
      </c>
      <c r="D19" s="46" t="s">
        <v>51</v>
      </c>
      <c r="E19" s="64" t="s">
        <v>24</v>
      </c>
      <c r="F19" s="230">
        <v>62.95</v>
      </c>
      <c r="G19" s="231">
        <v>62.95</v>
      </c>
      <c r="H19" s="231"/>
      <c r="I19" s="231"/>
      <c r="J19" s="231"/>
      <c r="K19" s="233"/>
      <c r="L19" s="233"/>
      <c r="M19" s="233"/>
    </row>
    <row r="20" spans="1:13" ht="22.5" customHeight="1">
      <c r="A20" s="191"/>
      <c r="B20" s="46" t="s">
        <v>356</v>
      </c>
      <c r="C20" s="46" t="s">
        <v>79</v>
      </c>
      <c r="D20" s="46" t="s">
        <v>81</v>
      </c>
      <c r="E20" s="64" t="s">
        <v>360</v>
      </c>
      <c r="F20" s="230">
        <v>492.5</v>
      </c>
      <c r="G20" s="231"/>
      <c r="H20" s="231"/>
      <c r="I20" s="231"/>
      <c r="J20" s="231"/>
      <c r="K20" s="233">
        <v>492.5</v>
      </c>
      <c r="L20" s="233"/>
      <c r="M20" s="233"/>
    </row>
    <row r="21" spans="1:13" ht="22.5" customHeight="1">
      <c r="A21" s="191"/>
      <c r="B21" s="46" t="s">
        <v>356</v>
      </c>
      <c r="C21" s="46" t="s">
        <v>79</v>
      </c>
      <c r="D21" s="46" t="s">
        <v>88</v>
      </c>
      <c r="E21" s="64" t="s">
        <v>363</v>
      </c>
      <c r="F21" s="230">
        <v>308</v>
      </c>
      <c r="G21" s="231"/>
      <c r="H21" s="231"/>
      <c r="I21" s="231"/>
      <c r="J21" s="231"/>
      <c r="K21" s="233">
        <v>308</v>
      </c>
      <c r="L21" s="233"/>
      <c r="M21" s="233"/>
    </row>
    <row r="22" spans="1:13" ht="22.5" customHeight="1">
      <c r="A22" s="191"/>
      <c r="B22" s="46" t="s">
        <v>356</v>
      </c>
      <c r="C22" s="46" t="s">
        <v>79</v>
      </c>
      <c r="D22" s="46" t="s">
        <v>49</v>
      </c>
      <c r="E22" s="64" t="s">
        <v>365</v>
      </c>
      <c r="F22" s="230">
        <v>462.2</v>
      </c>
      <c r="G22" s="231"/>
      <c r="H22" s="231"/>
      <c r="I22" s="231"/>
      <c r="J22" s="231"/>
      <c r="K22" s="233">
        <v>462.2</v>
      </c>
      <c r="L22" s="233"/>
      <c r="M22" s="233"/>
    </row>
    <row r="23" spans="1:13" ht="22.5" customHeight="1">
      <c r="A23" s="191"/>
      <c r="B23" s="46" t="s">
        <v>356</v>
      </c>
      <c r="C23" s="46" t="s">
        <v>79</v>
      </c>
      <c r="D23" s="46" t="s">
        <v>94</v>
      </c>
      <c r="E23" s="64" t="s">
        <v>367</v>
      </c>
      <c r="F23" s="230">
        <v>4291</v>
      </c>
      <c r="G23" s="231"/>
      <c r="H23" s="231"/>
      <c r="I23" s="231"/>
      <c r="J23" s="231"/>
      <c r="K23" s="233">
        <v>4291</v>
      </c>
      <c r="L23" s="233"/>
      <c r="M23" s="233"/>
    </row>
    <row r="24" spans="1:13" ht="22.5" customHeight="1">
      <c r="A24" s="191"/>
      <c r="B24" s="46" t="s">
        <v>356</v>
      </c>
      <c r="C24" s="46" t="s">
        <v>79</v>
      </c>
      <c r="D24" s="46" t="s">
        <v>114</v>
      </c>
      <c r="E24" s="64" t="s">
        <v>370</v>
      </c>
      <c r="F24" s="230">
        <v>925</v>
      </c>
      <c r="G24" s="231"/>
      <c r="H24" s="231"/>
      <c r="I24" s="231"/>
      <c r="J24" s="231"/>
      <c r="K24" s="233">
        <v>925</v>
      </c>
      <c r="L24" s="233"/>
      <c r="M24" s="233"/>
    </row>
    <row r="25" spans="1:13" ht="22.5" customHeight="1">
      <c r="A25" s="65"/>
      <c r="B25" s="46" t="s">
        <v>356</v>
      </c>
      <c r="C25" s="46" t="s">
        <v>79</v>
      </c>
      <c r="D25" s="46" t="s">
        <v>168</v>
      </c>
      <c r="E25" s="64" t="s">
        <v>372</v>
      </c>
      <c r="F25" s="230">
        <v>61</v>
      </c>
      <c r="G25" s="231"/>
      <c r="H25" s="231"/>
      <c r="I25" s="231"/>
      <c r="J25" s="231"/>
      <c r="K25" s="233">
        <v>61</v>
      </c>
      <c r="L25" s="233"/>
      <c r="M25" s="233"/>
    </row>
    <row r="26" spans="1:13" ht="22.5" customHeight="1">
      <c r="A26" s="65"/>
      <c r="B26" s="46"/>
      <c r="C26" s="46"/>
      <c r="D26" s="46"/>
      <c r="E26" s="64"/>
      <c r="F26" s="86">
        <f>SUM(G26:M26)</f>
        <v>0</v>
      </c>
      <c r="G26" s="73"/>
      <c r="H26" s="73"/>
      <c r="I26" s="73"/>
      <c r="J26" s="73"/>
      <c r="K26" s="59"/>
      <c r="L26" s="59"/>
      <c r="M26" s="59"/>
    </row>
    <row r="27" spans="1:13" ht="39.75" customHeight="1">
      <c r="A27" s="292" t="s">
        <v>304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</row>
    <row r="28" spans="7:13" ht="12">
      <c r="G28" s="58"/>
      <c r="H28" s="58"/>
      <c r="I28" s="58"/>
      <c r="J28" s="58"/>
      <c r="K28" s="52"/>
      <c r="L28" s="52"/>
      <c r="M28" s="52"/>
    </row>
  </sheetData>
  <sheetProtection/>
  <mergeCells count="6">
    <mergeCell ref="A1:M1"/>
    <mergeCell ref="B4:D4"/>
    <mergeCell ref="F4:M4"/>
    <mergeCell ref="A27:M27"/>
    <mergeCell ref="A4:A5"/>
    <mergeCell ref="E4:E5"/>
  </mergeCells>
  <printOptions horizontalCentered="1"/>
  <pageMargins left="0.7480314960629921" right="0.4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19"/>
  <sheetViews>
    <sheetView showGridLines="0" showZeros="0" zoomScalePageLayoutView="0" workbookViewId="0" topLeftCell="A1">
      <selection activeCell="K23" sqref="K23"/>
    </sheetView>
  </sheetViews>
  <sheetFormatPr defaultColWidth="9.33203125" defaultRowHeight="11.25"/>
  <cols>
    <col min="1" max="1" width="5.5" style="52" bestFit="1" customWidth="1"/>
    <col min="2" max="2" width="4.33203125" style="52" bestFit="1" customWidth="1"/>
    <col min="3" max="3" width="8.83203125" style="52" customWidth="1"/>
    <col min="4" max="4" width="37.16015625" style="52" customWidth="1"/>
    <col min="5" max="5" width="14.33203125" style="52" customWidth="1"/>
    <col min="6" max="6" width="13.5" style="52" customWidth="1"/>
    <col min="7" max="7" width="11.5" style="52" bestFit="1" customWidth="1"/>
    <col min="8" max="10" width="9.33203125" style="52" customWidth="1"/>
    <col min="11" max="11" width="14.5" style="52" customWidth="1"/>
    <col min="12" max="12" width="11.33203125" style="52" customWidth="1"/>
    <col min="13" max="13" width="10.5" style="52" customWidth="1"/>
    <col min="14" max="17" width="9.33203125" style="52" customWidth="1"/>
    <col min="18" max="18" width="11.33203125" style="52" customWidth="1"/>
    <col min="19" max="19" width="9.66015625" style="52" customWidth="1"/>
    <col min="20" max="23" width="9.33203125" style="52" customWidth="1"/>
    <col min="24" max="252" width="9.16015625" style="52" customWidth="1"/>
    <col min="253" max="16384" width="9.33203125" style="52" customWidth="1"/>
  </cols>
  <sheetData>
    <row r="1" spans="1:23" ht="30" customHeight="1">
      <c r="A1" s="287" t="s">
        <v>323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</row>
    <row r="2" spans="1:23" ht="15.75" customHeight="1">
      <c r="A2"/>
      <c r="B2"/>
      <c r="C2"/>
      <c r="D2"/>
      <c r="E2"/>
      <c r="F2" s="87"/>
      <c r="J2" s="167"/>
      <c r="L2" s="87"/>
      <c r="P2" s="167"/>
      <c r="V2" s="167"/>
      <c r="W2" s="87" t="s">
        <v>71</v>
      </c>
    </row>
    <row r="3" spans="1:23" ht="18" customHeight="1">
      <c r="A3" s="35" t="s">
        <v>331</v>
      </c>
      <c r="B3" s="82"/>
      <c r="C3" s="82"/>
      <c r="D3" s="82"/>
      <c r="E3" s="104"/>
      <c r="F3" s="108"/>
      <c r="J3" s="190"/>
      <c r="L3" s="108"/>
      <c r="P3" s="190"/>
      <c r="V3" s="190"/>
      <c r="W3" s="108" t="s">
        <v>18</v>
      </c>
    </row>
    <row r="4" spans="1:23" s="51" customFormat="1" ht="12">
      <c r="A4" s="267" t="s">
        <v>41</v>
      </c>
      <c r="B4" s="267"/>
      <c r="C4" s="267"/>
      <c r="D4" s="274" t="s">
        <v>42</v>
      </c>
      <c r="E4" s="300" t="s">
        <v>311</v>
      </c>
      <c r="F4" s="295" t="s">
        <v>54</v>
      </c>
      <c r="G4" s="296"/>
      <c r="H4" s="296"/>
      <c r="I4" s="296"/>
      <c r="J4" s="296"/>
      <c r="K4" s="296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8"/>
    </row>
    <row r="5" spans="1:23" s="51" customFormat="1" ht="12">
      <c r="A5" s="206"/>
      <c r="B5" s="206"/>
      <c r="C5" s="206"/>
      <c r="D5" s="275"/>
      <c r="E5" s="301"/>
      <c r="F5" s="303" t="s">
        <v>305</v>
      </c>
      <c r="G5" s="297"/>
      <c r="H5" s="297"/>
      <c r="I5" s="297"/>
      <c r="J5" s="297"/>
      <c r="K5" s="298"/>
      <c r="L5" s="303" t="s">
        <v>309</v>
      </c>
      <c r="M5" s="297"/>
      <c r="N5" s="297"/>
      <c r="O5" s="297"/>
      <c r="P5" s="297"/>
      <c r="Q5" s="298"/>
      <c r="R5" s="303" t="s">
        <v>310</v>
      </c>
      <c r="S5" s="297"/>
      <c r="T5" s="297"/>
      <c r="U5" s="297"/>
      <c r="V5" s="297"/>
      <c r="W5" s="298"/>
    </row>
    <row r="6" spans="1:23" s="51" customFormat="1" ht="12" customHeight="1">
      <c r="A6" s="277" t="s">
        <v>43</v>
      </c>
      <c r="B6" s="277" t="s">
        <v>44</v>
      </c>
      <c r="C6" s="277" t="s">
        <v>45</v>
      </c>
      <c r="D6" s="275"/>
      <c r="E6" s="301"/>
      <c r="F6" s="255" t="s">
        <v>31</v>
      </c>
      <c r="G6" s="255" t="s">
        <v>23</v>
      </c>
      <c r="H6" s="255"/>
      <c r="I6" s="294" t="s">
        <v>306</v>
      </c>
      <c r="J6" s="294" t="s">
        <v>307</v>
      </c>
      <c r="K6" s="294" t="s">
        <v>308</v>
      </c>
      <c r="L6" s="255" t="s">
        <v>31</v>
      </c>
      <c r="M6" s="255" t="s">
        <v>23</v>
      </c>
      <c r="N6" s="255"/>
      <c r="O6" s="294" t="s">
        <v>306</v>
      </c>
      <c r="P6" s="294" t="s">
        <v>307</v>
      </c>
      <c r="Q6" s="294" t="s">
        <v>308</v>
      </c>
      <c r="R6" s="255" t="s">
        <v>31</v>
      </c>
      <c r="S6" s="255" t="s">
        <v>23</v>
      </c>
      <c r="T6" s="255"/>
      <c r="U6" s="294" t="s">
        <v>306</v>
      </c>
      <c r="V6" s="294" t="s">
        <v>307</v>
      </c>
      <c r="W6" s="294" t="s">
        <v>308</v>
      </c>
    </row>
    <row r="7" spans="1:23" s="51" customFormat="1" ht="79.5" customHeight="1">
      <c r="A7" s="278"/>
      <c r="B7" s="278"/>
      <c r="C7" s="278"/>
      <c r="D7" s="276"/>
      <c r="E7" s="302"/>
      <c r="F7" s="255"/>
      <c r="G7" s="66" t="s">
        <v>34</v>
      </c>
      <c r="H7" s="38" t="s">
        <v>35</v>
      </c>
      <c r="I7" s="255"/>
      <c r="J7" s="255"/>
      <c r="K7" s="255"/>
      <c r="L7" s="255"/>
      <c r="M7" s="66" t="s">
        <v>34</v>
      </c>
      <c r="N7" s="38" t="s">
        <v>35</v>
      </c>
      <c r="O7" s="255"/>
      <c r="P7" s="255"/>
      <c r="Q7" s="255"/>
      <c r="R7" s="255"/>
      <c r="S7" s="66" t="s">
        <v>34</v>
      </c>
      <c r="T7" s="38" t="s">
        <v>35</v>
      </c>
      <c r="U7" s="255"/>
      <c r="V7" s="255"/>
      <c r="W7" s="255"/>
    </row>
    <row r="8" spans="1:23" s="51" customFormat="1" ht="19.5" customHeight="1">
      <c r="A8" s="84"/>
      <c r="B8" s="84"/>
      <c r="C8" s="84"/>
      <c r="D8" s="85" t="s">
        <v>31</v>
      </c>
      <c r="E8" s="204">
        <f>E9+E10+E11+E12+E13+E14+E15+E16+E17</f>
        <v>813.8000000000001</v>
      </c>
      <c r="F8" s="204">
        <f>F9+F10+F11+F12+F13+F14+F15+F16+F17</f>
        <v>753.76</v>
      </c>
      <c r="G8" s="124">
        <f>SUM(G9:G17)</f>
        <v>711.74</v>
      </c>
      <c r="H8" s="212"/>
      <c r="I8" s="124">
        <f>SUM(I9:I17)</f>
        <v>33.91</v>
      </c>
      <c r="J8" s="124">
        <f>SUM(J9:J17)</f>
        <v>0</v>
      </c>
      <c r="K8" s="124">
        <f>SUM(K9:K17)</f>
        <v>8.110000000000001</v>
      </c>
      <c r="L8" s="204">
        <f>M8+O8+P8+Q8</f>
        <v>56.89</v>
      </c>
      <c r="M8" s="124">
        <f>SUM(M9:M17)</f>
        <v>52.95</v>
      </c>
      <c r="N8" s="212"/>
      <c r="O8" s="124">
        <f>SUM(O9:O17)</f>
        <v>3.94</v>
      </c>
      <c r="P8" s="124">
        <f>SUM(P9:P17)</f>
        <v>0</v>
      </c>
      <c r="Q8" s="124">
        <f>SUM(Q9:Q17)</f>
        <v>0</v>
      </c>
      <c r="R8" s="204">
        <f>S8+U8+V8+W8</f>
        <v>3.15</v>
      </c>
      <c r="S8" s="124">
        <f>SUM(S9:S17)</f>
        <v>2.82</v>
      </c>
      <c r="T8" s="212"/>
      <c r="U8" s="124">
        <f>SUM(U9:U17)</f>
        <v>0</v>
      </c>
      <c r="V8" s="124">
        <f>SUM(V9:V17)</f>
        <v>0</v>
      </c>
      <c r="W8" s="124">
        <f>SUM(W9:W17)</f>
        <v>0.33</v>
      </c>
    </row>
    <row r="9" spans="1:23" ht="18" customHeight="1">
      <c r="A9" s="106" t="s">
        <v>334</v>
      </c>
      <c r="B9" s="106" t="s">
        <v>335</v>
      </c>
      <c r="C9" s="106" t="s">
        <v>48</v>
      </c>
      <c r="D9" s="107" t="s">
        <v>336</v>
      </c>
      <c r="E9" s="204">
        <v>2.92</v>
      </c>
      <c r="F9" s="59"/>
      <c r="G9" s="125"/>
      <c r="H9" s="116"/>
      <c r="I9" s="116"/>
      <c r="J9" s="59"/>
      <c r="K9" s="59"/>
      <c r="L9" s="204">
        <f aca="true" t="shared" si="0" ref="L9:L17">M9+O9+P9+Q9</f>
        <v>0</v>
      </c>
      <c r="M9" s="125"/>
      <c r="N9" s="116"/>
      <c r="O9" s="116"/>
      <c r="P9" s="59"/>
      <c r="Q9" s="59"/>
      <c r="R9" s="204">
        <v>2.92</v>
      </c>
      <c r="S9" s="125">
        <v>2.59</v>
      </c>
      <c r="T9" s="116"/>
      <c r="U9" s="116"/>
      <c r="V9" s="59"/>
      <c r="W9" s="59">
        <v>0.33</v>
      </c>
    </row>
    <row r="10" spans="1:23" ht="18" customHeight="1">
      <c r="A10" s="106" t="s">
        <v>334</v>
      </c>
      <c r="B10" s="106" t="s">
        <v>335</v>
      </c>
      <c r="C10" s="106" t="s">
        <v>47</v>
      </c>
      <c r="D10" s="107" t="s">
        <v>337</v>
      </c>
      <c r="E10" s="204">
        <v>108.86</v>
      </c>
      <c r="F10" s="59">
        <v>108.86</v>
      </c>
      <c r="G10" s="116">
        <v>104.66</v>
      </c>
      <c r="H10" s="116"/>
      <c r="I10" s="126"/>
      <c r="J10" s="59"/>
      <c r="K10" s="59">
        <v>4.2</v>
      </c>
      <c r="L10" s="204">
        <f t="shared" si="0"/>
        <v>0</v>
      </c>
      <c r="M10" s="116"/>
      <c r="N10" s="116"/>
      <c r="O10" s="126"/>
      <c r="P10" s="59"/>
      <c r="Q10" s="59"/>
      <c r="R10" s="204">
        <f aca="true" t="shared" si="1" ref="R10:R17">S10+U10+V10+W10</f>
        <v>0</v>
      </c>
      <c r="S10" s="116"/>
      <c r="T10" s="116"/>
      <c r="U10" s="126"/>
      <c r="V10" s="59"/>
      <c r="W10" s="59"/>
    </row>
    <row r="11" spans="1:23" ht="18" customHeight="1">
      <c r="A11" s="106" t="s">
        <v>338</v>
      </c>
      <c r="B11" s="106" t="s">
        <v>339</v>
      </c>
      <c r="C11" s="106" t="s">
        <v>51</v>
      </c>
      <c r="D11" s="107" t="s">
        <v>340</v>
      </c>
      <c r="E11" s="204">
        <v>5.75</v>
      </c>
      <c r="F11" s="59">
        <v>5.75</v>
      </c>
      <c r="G11" s="126">
        <v>5.75</v>
      </c>
      <c r="H11" s="116"/>
      <c r="I11" s="116"/>
      <c r="J11" s="59"/>
      <c r="K11" s="59"/>
      <c r="L11" s="204">
        <f t="shared" si="0"/>
        <v>0</v>
      </c>
      <c r="M11" s="126"/>
      <c r="N11" s="116"/>
      <c r="O11" s="116"/>
      <c r="P11" s="59"/>
      <c r="Q11" s="59"/>
      <c r="R11" s="204">
        <f t="shared" si="1"/>
        <v>0</v>
      </c>
      <c r="S11" s="126"/>
      <c r="T11" s="116"/>
      <c r="U11" s="116"/>
      <c r="V11" s="59"/>
      <c r="W11" s="59"/>
    </row>
    <row r="12" spans="1:23" ht="18" customHeight="1">
      <c r="A12" s="106" t="s">
        <v>338</v>
      </c>
      <c r="B12" s="106" t="s">
        <v>339</v>
      </c>
      <c r="C12" s="106" t="s">
        <v>48</v>
      </c>
      <c r="D12" s="107" t="s">
        <v>341</v>
      </c>
      <c r="E12" s="204">
        <v>35.33</v>
      </c>
      <c r="F12" s="59">
        <v>35.33</v>
      </c>
      <c r="G12" s="126">
        <v>33.81</v>
      </c>
      <c r="H12" s="116"/>
      <c r="I12" s="116"/>
      <c r="J12" s="59"/>
      <c r="K12" s="59">
        <v>1.52</v>
      </c>
      <c r="L12" s="204">
        <f t="shared" si="0"/>
        <v>0</v>
      </c>
      <c r="M12" s="126"/>
      <c r="N12" s="116"/>
      <c r="O12" s="116"/>
      <c r="P12" s="59"/>
      <c r="Q12" s="59"/>
      <c r="R12" s="204">
        <f t="shared" si="1"/>
        <v>0</v>
      </c>
      <c r="S12" s="126"/>
      <c r="T12" s="116"/>
      <c r="U12" s="116"/>
      <c r="V12" s="59"/>
      <c r="W12" s="59"/>
    </row>
    <row r="13" spans="1:23" ht="18" customHeight="1">
      <c r="A13" s="106" t="s">
        <v>342</v>
      </c>
      <c r="B13" s="106" t="s">
        <v>343</v>
      </c>
      <c r="C13" s="106" t="s">
        <v>51</v>
      </c>
      <c r="D13" s="107" t="s">
        <v>344</v>
      </c>
      <c r="E13" s="204">
        <v>60.18</v>
      </c>
      <c r="F13" s="59">
        <v>51.96</v>
      </c>
      <c r="G13" s="126">
        <v>51.96</v>
      </c>
      <c r="H13" s="59"/>
      <c r="I13" s="116"/>
      <c r="J13" s="59"/>
      <c r="K13" s="59"/>
      <c r="L13" s="204">
        <f t="shared" si="0"/>
        <v>8.08</v>
      </c>
      <c r="M13" s="116">
        <v>8.08</v>
      </c>
      <c r="N13" s="116"/>
      <c r="O13" s="116"/>
      <c r="P13" s="59"/>
      <c r="Q13" s="59"/>
      <c r="R13" s="204">
        <f t="shared" si="1"/>
        <v>0.14</v>
      </c>
      <c r="S13" s="126">
        <v>0.14</v>
      </c>
      <c r="T13" s="116"/>
      <c r="U13" s="116"/>
      <c r="V13" s="59"/>
      <c r="W13" s="59"/>
    </row>
    <row r="14" spans="1:23" ht="18" customHeight="1">
      <c r="A14" s="106" t="s">
        <v>342</v>
      </c>
      <c r="B14" s="106" t="s">
        <v>343</v>
      </c>
      <c r="C14" s="106" t="s">
        <v>50</v>
      </c>
      <c r="D14" s="107" t="s">
        <v>345</v>
      </c>
      <c r="E14" s="204">
        <v>440.34</v>
      </c>
      <c r="F14" s="59">
        <v>401.9</v>
      </c>
      <c r="G14" s="126">
        <v>401.9</v>
      </c>
      <c r="H14" s="59"/>
      <c r="I14" s="126"/>
      <c r="J14" s="59"/>
      <c r="K14" s="59"/>
      <c r="L14" s="204">
        <f>M14+O14+P14+Q14</f>
        <v>38.42</v>
      </c>
      <c r="M14" s="126">
        <v>38.42</v>
      </c>
      <c r="N14" s="126"/>
      <c r="O14" s="116"/>
      <c r="P14" s="59"/>
      <c r="Q14" s="59"/>
      <c r="R14" s="204">
        <f t="shared" si="1"/>
        <v>0.02</v>
      </c>
      <c r="S14" s="126">
        <v>0.02</v>
      </c>
      <c r="T14" s="126"/>
      <c r="U14" s="116"/>
      <c r="V14" s="59"/>
      <c r="W14" s="59"/>
    </row>
    <row r="15" spans="1:23" ht="18" customHeight="1">
      <c r="A15" s="106" t="s">
        <v>342</v>
      </c>
      <c r="B15" s="106" t="s">
        <v>343</v>
      </c>
      <c r="C15" s="106" t="s">
        <v>49</v>
      </c>
      <c r="D15" s="107" t="s">
        <v>349</v>
      </c>
      <c r="E15" s="204">
        <v>37.85</v>
      </c>
      <c r="F15" s="59">
        <v>33.91</v>
      </c>
      <c r="G15" s="126"/>
      <c r="H15" s="59"/>
      <c r="I15" s="126">
        <v>33.91</v>
      </c>
      <c r="J15" s="59"/>
      <c r="K15" s="59"/>
      <c r="L15" s="204">
        <f t="shared" si="0"/>
        <v>3.94</v>
      </c>
      <c r="M15" s="126"/>
      <c r="N15" s="126"/>
      <c r="O15" s="126">
        <v>3.94</v>
      </c>
      <c r="P15" s="59"/>
      <c r="Q15" s="59"/>
      <c r="R15" s="204">
        <f t="shared" si="1"/>
        <v>0</v>
      </c>
      <c r="S15" s="126"/>
      <c r="T15" s="126"/>
      <c r="U15" s="126"/>
      <c r="V15" s="59"/>
      <c r="W15" s="59"/>
    </row>
    <row r="16" spans="1:23" ht="18" customHeight="1">
      <c r="A16" s="106" t="s">
        <v>342</v>
      </c>
      <c r="B16" s="106" t="s">
        <v>343</v>
      </c>
      <c r="C16" s="106" t="s">
        <v>116</v>
      </c>
      <c r="D16" s="107" t="s">
        <v>350</v>
      </c>
      <c r="E16" s="204">
        <v>59.62</v>
      </c>
      <c r="F16" s="59">
        <v>53.1</v>
      </c>
      <c r="G16" s="126">
        <v>53.1</v>
      </c>
      <c r="H16" s="59"/>
      <c r="I16" s="126"/>
      <c r="J16" s="59"/>
      <c r="K16" s="59"/>
      <c r="L16" s="204">
        <f t="shared" si="0"/>
        <v>6.45</v>
      </c>
      <c r="M16" s="126">
        <v>6.45</v>
      </c>
      <c r="N16" s="126"/>
      <c r="O16" s="126"/>
      <c r="P16" s="59"/>
      <c r="Q16" s="59"/>
      <c r="R16" s="204">
        <f t="shared" si="1"/>
        <v>0.07</v>
      </c>
      <c r="S16" s="126">
        <v>0.07</v>
      </c>
      <c r="T16" s="126"/>
      <c r="U16" s="126"/>
      <c r="V16" s="59"/>
      <c r="W16" s="59"/>
    </row>
    <row r="17" spans="1:23" ht="18" customHeight="1">
      <c r="A17" s="106" t="s">
        <v>352</v>
      </c>
      <c r="B17" s="106" t="s">
        <v>353</v>
      </c>
      <c r="C17" s="106" t="s">
        <v>51</v>
      </c>
      <c r="D17" s="107" t="s">
        <v>24</v>
      </c>
      <c r="E17" s="204">
        <v>62.95</v>
      </c>
      <c r="F17" s="59">
        <v>62.95</v>
      </c>
      <c r="G17" s="126">
        <v>60.56</v>
      </c>
      <c r="H17" s="126"/>
      <c r="I17" s="126"/>
      <c r="J17" s="59"/>
      <c r="K17" s="59">
        <v>2.39</v>
      </c>
      <c r="L17" s="204">
        <f t="shared" si="0"/>
        <v>0</v>
      </c>
      <c r="M17" s="126"/>
      <c r="N17" s="126"/>
      <c r="O17" s="126"/>
      <c r="P17" s="59"/>
      <c r="Q17" s="59"/>
      <c r="R17" s="204">
        <f t="shared" si="1"/>
        <v>0</v>
      </c>
      <c r="S17" s="126"/>
      <c r="T17" s="126"/>
      <c r="U17" s="126"/>
      <c r="V17" s="59"/>
      <c r="W17" s="59"/>
    </row>
    <row r="18" spans="1:23" ht="18" customHeight="1">
      <c r="A18" s="221"/>
      <c r="B18" s="221"/>
      <c r="C18" s="221"/>
      <c r="D18" s="227"/>
      <c r="E18" s="224"/>
      <c r="F18" s="104"/>
      <c r="G18" s="225"/>
      <c r="H18" s="225"/>
      <c r="I18" s="225"/>
      <c r="J18" s="104"/>
      <c r="K18" s="104"/>
      <c r="L18" s="224"/>
      <c r="M18" s="225"/>
      <c r="N18" s="225"/>
      <c r="O18" s="225"/>
      <c r="P18" s="104"/>
      <c r="Q18" s="104"/>
      <c r="R18" s="224"/>
      <c r="S18" s="225"/>
      <c r="T18" s="225"/>
      <c r="U18" s="225"/>
      <c r="V18" s="104"/>
      <c r="W18" s="104"/>
    </row>
    <row r="19" spans="1:24" ht="51" customHeight="1">
      <c r="A19" s="304" t="s">
        <v>328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</row>
  </sheetData>
  <sheetProtection/>
  <mergeCells count="27">
    <mergeCell ref="A19:X19"/>
    <mergeCell ref="A6:A7"/>
    <mergeCell ref="B6:B7"/>
    <mergeCell ref="C6:C7"/>
    <mergeCell ref="D4:D7"/>
    <mergeCell ref="F6:F7"/>
    <mergeCell ref="I6:I7"/>
    <mergeCell ref="L5:Q5"/>
    <mergeCell ref="L6:L7"/>
    <mergeCell ref="S6:T6"/>
    <mergeCell ref="U6:U7"/>
    <mergeCell ref="V6:V7"/>
    <mergeCell ref="A4:C4"/>
    <mergeCell ref="J6:J7"/>
    <mergeCell ref="K6:K7"/>
    <mergeCell ref="G6:H6"/>
    <mergeCell ref="F5:K5"/>
    <mergeCell ref="W6:W7"/>
    <mergeCell ref="F4:W4"/>
    <mergeCell ref="A1:W1"/>
    <mergeCell ref="E4:E7"/>
    <mergeCell ref="M6:N6"/>
    <mergeCell ref="O6:O7"/>
    <mergeCell ref="P6:P7"/>
    <mergeCell ref="Q6:Q7"/>
    <mergeCell ref="R5:W5"/>
    <mergeCell ref="R6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I26" sqref="I26"/>
    </sheetView>
  </sheetViews>
  <sheetFormatPr defaultColWidth="9.16015625" defaultRowHeight="12.75" customHeight="1"/>
  <cols>
    <col min="1" max="2" width="7.33203125" style="94" customWidth="1"/>
    <col min="3" max="3" width="49.5" style="0" customWidth="1"/>
    <col min="4" max="6" width="16" style="0" customWidth="1"/>
  </cols>
  <sheetData>
    <row r="1" spans="1:6" ht="24.75" customHeight="1">
      <c r="A1" s="309" t="s">
        <v>312</v>
      </c>
      <c r="B1" s="310"/>
      <c r="C1" s="310"/>
      <c r="D1" s="310"/>
      <c r="E1" s="310"/>
      <c r="F1" s="310"/>
    </row>
    <row r="2" spans="1:6" ht="15.75" customHeight="1">
      <c r="A2" s="60"/>
      <c r="B2" s="60"/>
      <c r="C2" s="60"/>
      <c r="D2" s="60"/>
      <c r="F2" s="87" t="s">
        <v>72</v>
      </c>
    </row>
    <row r="3" spans="1:6" s="52" customFormat="1" ht="15.75" customHeight="1">
      <c r="A3" s="311" t="s">
        <v>412</v>
      </c>
      <c r="B3" s="311"/>
      <c r="C3" s="312"/>
      <c r="D3" s="95"/>
      <c r="F3" s="87" t="s">
        <v>18</v>
      </c>
    </row>
    <row r="4" spans="1:6" s="51" customFormat="1" ht="12" customHeight="1">
      <c r="A4" s="313" t="s">
        <v>41</v>
      </c>
      <c r="B4" s="313"/>
      <c r="C4" s="279" t="s">
        <v>42</v>
      </c>
      <c r="D4" s="288" t="s">
        <v>73</v>
      </c>
      <c r="E4" s="289"/>
      <c r="F4" s="290"/>
    </row>
    <row r="5" spans="1:6" s="51" customFormat="1" ht="12" customHeight="1">
      <c r="A5" s="96" t="s">
        <v>43</v>
      </c>
      <c r="B5" s="96" t="s">
        <v>44</v>
      </c>
      <c r="C5" s="279"/>
      <c r="D5" s="55" t="s">
        <v>31</v>
      </c>
      <c r="E5" s="55" t="s">
        <v>74</v>
      </c>
      <c r="F5" s="55" t="s">
        <v>75</v>
      </c>
    </row>
    <row r="6" spans="1:6" s="51" customFormat="1" ht="12" customHeight="1">
      <c r="A6" s="96"/>
      <c r="B6" s="96"/>
      <c r="C6" s="55" t="s">
        <v>76</v>
      </c>
      <c r="D6" s="205">
        <f>E6+F6</f>
        <v>813.8000000000001</v>
      </c>
      <c r="E6" s="97">
        <f>SUM(E7+E21+E49)</f>
        <v>756.9100000000001</v>
      </c>
      <c r="F6" s="228">
        <f>F21</f>
        <v>56.89</v>
      </c>
    </row>
    <row r="7" spans="1:6" s="52" customFormat="1" ht="12" customHeight="1">
      <c r="A7" s="98">
        <v>301</v>
      </c>
      <c r="B7" s="98"/>
      <c r="C7" s="99" t="s">
        <v>36</v>
      </c>
      <c r="D7" s="205">
        <f aca="true" t="shared" si="0" ref="D7:D70">E7+F7</f>
        <v>753.7600000000001</v>
      </c>
      <c r="E7" s="97">
        <f>SUM(E8:E20)</f>
        <v>753.7600000000001</v>
      </c>
      <c r="F7" s="97">
        <f>SUM(F8:F20)</f>
        <v>0</v>
      </c>
    </row>
    <row r="8" spans="1:7" s="52" customFormat="1" ht="12" customHeight="1">
      <c r="A8" s="98"/>
      <c r="B8" s="98" t="s">
        <v>51</v>
      </c>
      <c r="C8" s="99" t="s">
        <v>77</v>
      </c>
      <c r="D8" s="205">
        <f t="shared" si="0"/>
        <v>320.5</v>
      </c>
      <c r="E8" s="100">
        <v>320.5</v>
      </c>
      <c r="F8" s="57"/>
      <c r="G8" s="58"/>
    </row>
    <row r="9" spans="1:6" s="52" customFormat="1" ht="12" customHeight="1">
      <c r="A9" s="98"/>
      <c r="B9" s="98" t="s">
        <v>48</v>
      </c>
      <c r="C9" s="99" t="s">
        <v>78</v>
      </c>
      <c r="D9" s="205">
        <f t="shared" si="0"/>
        <v>201.69</v>
      </c>
      <c r="E9" s="100">
        <v>201.69</v>
      </c>
      <c r="F9" s="57"/>
    </row>
    <row r="10" spans="1:7" s="52" customFormat="1" ht="12" customHeight="1">
      <c r="A10" s="98"/>
      <c r="B10" s="98" t="s">
        <v>79</v>
      </c>
      <c r="C10" s="99" t="s">
        <v>80</v>
      </c>
      <c r="D10" s="205">
        <f t="shared" si="0"/>
        <v>0</v>
      </c>
      <c r="E10" s="100"/>
      <c r="F10" s="57"/>
      <c r="G10" s="58"/>
    </row>
    <row r="11" spans="1:7" s="52" customFormat="1" ht="12" customHeight="1">
      <c r="A11" s="98"/>
      <c r="B11" s="98" t="s">
        <v>81</v>
      </c>
      <c r="C11" s="99" t="s">
        <v>82</v>
      </c>
      <c r="D11" s="205">
        <f t="shared" si="0"/>
        <v>0</v>
      </c>
      <c r="E11" s="97"/>
      <c r="F11" s="57"/>
      <c r="G11" s="58"/>
    </row>
    <row r="12" spans="1:7" s="52" customFormat="1" ht="12" customHeight="1">
      <c r="A12" s="98"/>
      <c r="B12" s="98" t="s">
        <v>55</v>
      </c>
      <c r="C12" s="99" t="s">
        <v>83</v>
      </c>
      <c r="D12" s="205">
        <f t="shared" si="0"/>
        <v>0</v>
      </c>
      <c r="E12" s="97"/>
      <c r="F12" s="57"/>
      <c r="G12" s="58"/>
    </row>
    <row r="13" spans="1:7" s="52" customFormat="1" ht="12" customHeight="1">
      <c r="A13" s="98"/>
      <c r="B13" s="98" t="s">
        <v>84</v>
      </c>
      <c r="C13" s="99" t="s">
        <v>85</v>
      </c>
      <c r="D13" s="205">
        <f t="shared" si="0"/>
        <v>108.86</v>
      </c>
      <c r="E13" s="97">
        <v>108.86</v>
      </c>
      <c r="F13" s="57"/>
      <c r="G13" s="58"/>
    </row>
    <row r="14" spans="1:7" s="52" customFormat="1" ht="12" customHeight="1">
      <c r="A14" s="98"/>
      <c r="B14" s="98" t="s">
        <v>86</v>
      </c>
      <c r="C14" s="99" t="s">
        <v>87</v>
      </c>
      <c r="D14" s="205">
        <f t="shared" si="0"/>
        <v>0</v>
      </c>
      <c r="E14" s="97"/>
      <c r="F14" s="57"/>
      <c r="G14" s="58"/>
    </row>
    <row r="15" spans="1:7" s="52" customFormat="1" ht="12" customHeight="1">
      <c r="A15" s="98"/>
      <c r="B15" s="98" t="s">
        <v>88</v>
      </c>
      <c r="C15" s="99" t="s">
        <v>89</v>
      </c>
      <c r="D15" s="205">
        <f t="shared" si="0"/>
        <v>41.08</v>
      </c>
      <c r="E15" s="97">
        <v>41.08</v>
      </c>
      <c r="F15" s="57"/>
      <c r="G15" s="58"/>
    </row>
    <row r="16" spans="1:7" s="52" customFormat="1" ht="12" customHeight="1">
      <c r="A16" s="98"/>
      <c r="B16" s="98" t="s">
        <v>49</v>
      </c>
      <c r="C16" s="99" t="s">
        <v>90</v>
      </c>
      <c r="D16" s="205">
        <f t="shared" si="0"/>
        <v>0</v>
      </c>
      <c r="E16" s="97"/>
      <c r="F16" s="57"/>
      <c r="G16" s="58"/>
    </row>
    <row r="17" spans="1:7" s="52" customFormat="1" ht="12" customHeight="1">
      <c r="A17" s="98"/>
      <c r="B17" s="98" t="s">
        <v>91</v>
      </c>
      <c r="C17" s="99" t="s">
        <v>92</v>
      </c>
      <c r="D17" s="205">
        <f t="shared" si="0"/>
        <v>0</v>
      </c>
      <c r="E17" s="97"/>
      <c r="F17" s="57"/>
      <c r="G17" s="58"/>
    </row>
    <row r="18" spans="1:7" s="52" customFormat="1" ht="12" customHeight="1">
      <c r="A18" s="98"/>
      <c r="B18" s="98" t="s">
        <v>93</v>
      </c>
      <c r="C18" s="99" t="s">
        <v>24</v>
      </c>
      <c r="D18" s="205">
        <f t="shared" si="0"/>
        <v>62.95</v>
      </c>
      <c r="E18" s="97">
        <v>62.95</v>
      </c>
      <c r="F18" s="57"/>
      <c r="G18" s="58"/>
    </row>
    <row r="19" spans="1:7" s="52" customFormat="1" ht="12" customHeight="1">
      <c r="A19" s="98"/>
      <c r="B19" s="98" t="s">
        <v>94</v>
      </c>
      <c r="C19" s="99" t="s">
        <v>95</v>
      </c>
      <c r="D19" s="205">
        <f t="shared" si="0"/>
        <v>0</v>
      </c>
      <c r="E19" s="97"/>
      <c r="F19" s="57"/>
      <c r="G19" s="58"/>
    </row>
    <row r="20" spans="1:7" s="52" customFormat="1" ht="12" customHeight="1">
      <c r="A20" s="98"/>
      <c r="B20" s="98" t="s">
        <v>96</v>
      </c>
      <c r="C20" s="99" t="s">
        <v>97</v>
      </c>
      <c r="D20" s="205">
        <f t="shared" si="0"/>
        <v>18.68</v>
      </c>
      <c r="E20" s="97">
        <v>18.68</v>
      </c>
      <c r="F20" s="57"/>
      <c r="G20" s="58"/>
    </row>
    <row r="21" spans="1:7" s="52" customFormat="1" ht="12" customHeight="1">
      <c r="A21" s="98" t="s">
        <v>98</v>
      </c>
      <c r="B21" s="98"/>
      <c r="C21" s="99" t="s">
        <v>37</v>
      </c>
      <c r="D21" s="205">
        <f t="shared" si="0"/>
        <v>56.89</v>
      </c>
      <c r="E21" s="97">
        <f>SUM(E22:E48)</f>
        <v>0</v>
      </c>
      <c r="F21" s="97">
        <f>SUM(F22:F48)</f>
        <v>56.89</v>
      </c>
      <c r="G21" s="58"/>
    </row>
    <row r="22" spans="1:6" s="52" customFormat="1" ht="12" customHeight="1">
      <c r="A22" s="98"/>
      <c r="B22" s="98" t="s">
        <v>51</v>
      </c>
      <c r="C22" s="99" t="s">
        <v>99</v>
      </c>
      <c r="D22" s="205">
        <f t="shared" si="0"/>
        <v>26.09</v>
      </c>
      <c r="E22" s="97"/>
      <c r="F22" s="59">
        <v>26.09</v>
      </c>
    </row>
    <row r="23" spans="1:6" s="52" customFormat="1" ht="12" customHeight="1">
      <c r="A23" s="98"/>
      <c r="B23" s="98" t="s">
        <v>48</v>
      </c>
      <c r="C23" s="99" t="s">
        <v>100</v>
      </c>
      <c r="D23" s="205">
        <f t="shared" si="0"/>
        <v>0</v>
      </c>
      <c r="E23" s="97"/>
      <c r="F23" s="59"/>
    </row>
    <row r="24" spans="1:6" s="52" customFormat="1" ht="12" customHeight="1">
      <c r="A24" s="98"/>
      <c r="B24" s="98" t="s">
        <v>79</v>
      </c>
      <c r="C24" s="99" t="s">
        <v>101</v>
      </c>
      <c r="D24" s="205">
        <f t="shared" si="0"/>
        <v>0</v>
      </c>
      <c r="E24" s="97"/>
      <c r="F24" s="59"/>
    </row>
    <row r="25" spans="1:6" s="52" customFormat="1" ht="12" customHeight="1">
      <c r="A25" s="98"/>
      <c r="B25" s="98" t="s">
        <v>50</v>
      </c>
      <c r="C25" s="99" t="s">
        <v>102</v>
      </c>
      <c r="D25" s="205">
        <f t="shared" si="0"/>
        <v>0</v>
      </c>
      <c r="E25" s="97"/>
      <c r="F25" s="59"/>
    </row>
    <row r="26" spans="1:6" s="52" customFormat="1" ht="12" customHeight="1">
      <c r="A26" s="98"/>
      <c r="B26" s="98" t="s">
        <v>47</v>
      </c>
      <c r="C26" s="99" t="s">
        <v>103</v>
      </c>
      <c r="D26" s="205">
        <f t="shared" si="0"/>
        <v>0</v>
      </c>
      <c r="E26" s="97"/>
      <c r="F26" s="59"/>
    </row>
    <row r="27" spans="1:6" s="52" customFormat="1" ht="12" customHeight="1">
      <c r="A27" s="98"/>
      <c r="B27" s="98" t="s">
        <v>81</v>
      </c>
      <c r="C27" s="99" t="s">
        <v>104</v>
      </c>
      <c r="D27" s="205">
        <f t="shared" si="0"/>
        <v>0</v>
      </c>
      <c r="E27" s="97"/>
      <c r="F27" s="59"/>
    </row>
    <row r="28" spans="1:6" s="52" customFormat="1" ht="12" customHeight="1">
      <c r="A28" s="98"/>
      <c r="B28" s="98" t="s">
        <v>55</v>
      </c>
      <c r="C28" s="99" t="s">
        <v>105</v>
      </c>
      <c r="D28" s="205">
        <f t="shared" si="0"/>
        <v>0</v>
      </c>
      <c r="E28" s="97"/>
      <c r="F28" s="59"/>
    </row>
    <row r="29" spans="1:6" s="52" customFormat="1" ht="12" customHeight="1">
      <c r="A29" s="98"/>
      <c r="B29" s="98" t="s">
        <v>84</v>
      </c>
      <c r="C29" s="99" t="s">
        <v>106</v>
      </c>
      <c r="D29" s="205">
        <f t="shared" si="0"/>
        <v>0</v>
      </c>
      <c r="E29" s="97"/>
      <c r="F29" s="59"/>
    </row>
    <row r="30" spans="1:6" s="52" customFormat="1" ht="12" customHeight="1">
      <c r="A30" s="98"/>
      <c r="B30" s="98" t="s">
        <v>86</v>
      </c>
      <c r="C30" s="99" t="s">
        <v>107</v>
      </c>
      <c r="D30" s="205">
        <f t="shared" si="0"/>
        <v>0</v>
      </c>
      <c r="E30" s="97"/>
      <c r="F30" s="59"/>
    </row>
    <row r="31" spans="1:6" s="52" customFormat="1" ht="12" customHeight="1">
      <c r="A31" s="98"/>
      <c r="B31" s="98" t="s">
        <v>49</v>
      </c>
      <c r="C31" s="99" t="s">
        <v>108</v>
      </c>
      <c r="D31" s="205">
        <f t="shared" si="0"/>
        <v>0</v>
      </c>
      <c r="E31" s="97"/>
      <c r="F31" s="59"/>
    </row>
    <row r="32" spans="1:6" s="52" customFormat="1" ht="12" customHeight="1">
      <c r="A32" s="98"/>
      <c r="B32" s="98" t="s">
        <v>91</v>
      </c>
      <c r="C32" s="99" t="s">
        <v>109</v>
      </c>
      <c r="D32" s="205">
        <f t="shared" si="0"/>
        <v>0</v>
      </c>
      <c r="E32" s="97"/>
      <c r="F32" s="59"/>
    </row>
    <row r="33" spans="1:6" s="52" customFormat="1" ht="12" customHeight="1">
      <c r="A33" s="98"/>
      <c r="B33" s="98" t="s">
        <v>93</v>
      </c>
      <c r="C33" s="99" t="s">
        <v>110</v>
      </c>
      <c r="D33" s="205">
        <f t="shared" si="0"/>
        <v>0</v>
      </c>
      <c r="E33" s="97"/>
      <c r="F33" s="59"/>
    </row>
    <row r="34" spans="1:6" s="52" customFormat="1" ht="12" customHeight="1">
      <c r="A34" s="98"/>
      <c r="B34" s="98" t="s">
        <v>94</v>
      </c>
      <c r="C34" s="99" t="s">
        <v>111</v>
      </c>
      <c r="D34" s="205">
        <f t="shared" si="0"/>
        <v>0</v>
      </c>
      <c r="E34" s="97"/>
      <c r="F34" s="59"/>
    </row>
    <row r="35" spans="1:6" s="52" customFormat="1" ht="12" customHeight="1">
      <c r="A35" s="98"/>
      <c r="B35" s="98" t="s">
        <v>112</v>
      </c>
      <c r="C35" s="99" t="s">
        <v>113</v>
      </c>
      <c r="D35" s="205">
        <f t="shared" si="0"/>
        <v>0</v>
      </c>
      <c r="E35" s="97"/>
      <c r="F35" s="59"/>
    </row>
    <row r="36" spans="1:6" s="52" customFormat="1" ht="12" customHeight="1">
      <c r="A36" s="98"/>
      <c r="B36" s="98" t="s">
        <v>114</v>
      </c>
      <c r="C36" s="99" t="s">
        <v>115</v>
      </c>
      <c r="D36" s="205">
        <f t="shared" si="0"/>
        <v>0</v>
      </c>
      <c r="E36" s="97"/>
      <c r="F36" s="59"/>
    </row>
    <row r="37" spans="1:6" s="52" customFormat="1" ht="12" customHeight="1">
      <c r="A37" s="98"/>
      <c r="B37" s="98" t="s">
        <v>116</v>
      </c>
      <c r="C37" s="99" t="s">
        <v>117</v>
      </c>
      <c r="D37" s="205">
        <f t="shared" si="0"/>
        <v>0.91</v>
      </c>
      <c r="E37" s="97"/>
      <c r="F37" s="59">
        <v>0.91</v>
      </c>
    </row>
    <row r="38" spans="1:6" s="52" customFormat="1" ht="12" customHeight="1">
      <c r="A38" s="98"/>
      <c r="B38" s="98" t="s">
        <v>118</v>
      </c>
      <c r="C38" s="101" t="s">
        <v>119</v>
      </c>
      <c r="D38" s="205">
        <f t="shared" si="0"/>
        <v>0</v>
      </c>
      <c r="E38" s="97"/>
      <c r="F38" s="59"/>
    </row>
    <row r="39" spans="1:6" s="52" customFormat="1" ht="12" customHeight="1">
      <c r="A39" s="98"/>
      <c r="B39" s="98" t="s">
        <v>120</v>
      </c>
      <c r="C39" s="59" t="s">
        <v>121</v>
      </c>
      <c r="D39" s="205">
        <f t="shared" si="0"/>
        <v>0</v>
      </c>
      <c r="E39" s="97"/>
      <c r="F39" s="59"/>
    </row>
    <row r="40" spans="1:6" s="52" customFormat="1" ht="12" customHeight="1">
      <c r="A40" s="98"/>
      <c r="B40" s="98" t="s">
        <v>122</v>
      </c>
      <c r="C40" s="59" t="s">
        <v>123</v>
      </c>
      <c r="D40" s="205">
        <f t="shared" si="0"/>
        <v>0</v>
      </c>
      <c r="E40" s="97"/>
      <c r="F40" s="59"/>
    </row>
    <row r="41" spans="1:6" s="52" customFormat="1" ht="12" customHeight="1">
      <c r="A41" s="98"/>
      <c r="B41" s="98" t="s">
        <v>124</v>
      </c>
      <c r="C41" s="59" t="s">
        <v>125</v>
      </c>
      <c r="D41" s="205">
        <f t="shared" si="0"/>
        <v>0</v>
      </c>
      <c r="E41" s="97"/>
      <c r="F41" s="59"/>
    </row>
    <row r="42" spans="1:6" s="52" customFormat="1" ht="12" customHeight="1">
      <c r="A42" s="98"/>
      <c r="B42" s="98" t="s">
        <v>126</v>
      </c>
      <c r="C42" s="59" t="s">
        <v>127</v>
      </c>
      <c r="D42" s="205">
        <f t="shared" si="0"/>
        <v>0</v>
      </c>
      <c r="E42" s="97"/>
      <c r="F42" s="59"/>
    </row>
    <row r="43" spans="1:6" s="52" customFormat="1" ht="12" customHeight="1">
      <c r="A43" s="98"/>
      <c r="B43" s="98" t="s">
        <v>128</v>
      </c>
      <c r="C43" s="99" t="s">
        <v>129</v>
      </c>
      <c r="D43" s="205">
        <f t="shared" si="0"/>
        <v>3.07</v>
      </c>
      <c r="E43" s="97"/>
      <c r="F43" s="59">
        <v>3.07</v>
      </c>
    </row>
    <row r="44" spans="1:6" s="52" customFormat="1" ht="12" customHeight="1">
      <c r="A44" s="98"/>
      <c r="B44" s="98" t="s">
        <v>130</v>
      </c>
      <c r="C44" s="99" t="s">
        <v>131</v>
      </c>
      <c r="D44" s="205">
        <f t="shared" si="0"/>
        <v>0</v>
      </c>
      <c r="E44" s="97"/>
      <c r="F44" s="59"/>
    </row>
    <row r="45" spans="1:6" s="52" customFormat="1" ht="12" customHeight="1">
      <c r="A45" s="98"/>
      <c r="B45" s="98" t="s">
        <v>132</v>
      </c>
      <c r="C45" s="99" t="s">
        <v>133</v>
      </c>
      <c r="D45" s="205">
        <f t="shared" si="0"/>
        <v>21</v>
      </c>
      <c r="E45" s="97"/>
      <c r="F45" s="59">
        <v>21</v>
      </c>
    </row>
    <row r="46" spans="1:6" s="52" customFormat="1" ht="12" customHeight="1">
      <c r="A46" s="98"/>
      <c r="B46" s="98" t="s">
        <v>134</v>
      </c>
      <c r="C46" s="99" t="s">
        <v>135</v>
      </c>
      <c r="D46" s="205">
        <f t="shared" si="0"/>
        <v>4.97</v>
      </c>
      <c r="E46" s="97"/>
      <c r="F46" s="59">
        <v>4.97</v>
      </c>
    </row>
    <row r="47" spans="1:6" s="52" customFormat="1" ht="12" customHeight="1">
      <c r="A47" s="98"/>
      <c r="B47" s="98" t="s">
        <v>136</v>
      </c>
      <c r="C47" s="99" t="s">
        <v>137</v>
      </c>
      <c r="D47" s="205">
        <f t="shared" si="0"/>
        <v>0</v>
      </c>
      <c r="E47" s="97"/>
      <c r="F47" s="59"/>
    </row>
    <row r="48" spans="1:8" s="52" customFormat="1" ht="12" customHeight="1">
      <c r="A48" s="98"/>
      <c r="B48" s="98" t="s">
        <v>96</v>
      </c>
      <c r="C48" s="99" t="s">
        <v>138</v>
      </c>
      <c r="D48" s="205">
        <f t="shared" si="0"/>
        <v>0.85</v>
      </c>
      <c r="E48" s="97"/>
      <c r="F48" s="57">
        <v>0.85</v>
      </c>
      <c r="G48" s="58"/>
      <c r="H48" s="58"/>
    </row>
    <row r="49" spans="1:7" s="52" customFormat="1" ht="12" customHeight="1">
      <c r="A49" s="98" t="s">
        <v>139</v>
      </c>
      <c r="B49" s="98"/>
      <c r="C49" s="99" t="s">
        <v>140</v>
      </c>
      <c r="D49" s="205">
        <f t="shared" si="0"/>
        <v>3.15</v>
      </c>
      <c r="E49" s="97">
        <f>SUM(E50:E60)</f>
        <v>3.15</v>
      </c>
      <c r="F49" s="97">
        <f>SUM(F50:F60)</f>
        <v>0</v>
      </c>
      <c r="G49" s="58"/>
    </row>
    <row r="50" spans="1:7" s="52" customFormat="1" ht="12" customHeight="1">
      <c r="A50" s="98"/>
      <c r="B50" s="98" t="s">
        <v>51</v>
      </c>
      <c r="C50" s="99" t="s">
        <v>141</v>
      </c>
      <c r="D50" s="205">
        <f t="shared" si="0"/>
        <v>0</v>
      </c>
      <c r="E50" s="97"/>
      <c r="F50" s="57"/>
      <c r="G50" s="58"/>
    </row>
    <row r="51" spans="1:6" s="52" customFormat="1" ht="12" customHeight="1">
      <c r="A51" s="98"/>
      <c r="B51" s="98" t="s">
        <v>48</v>
      </c>
      <c r="C51" s="99" t="s">
        <v>142</v>
      </c>
      <c r="D51" s="205">
        <f t="shared" si="0"/>
        <v>2.84</v>
      </c>
      <c r="E51" s="97">
        <v>2.84</v>
      </c>
      <c r="F51" s="59"/>
    </row>
    <row r="52" spans="1:7" s="52" customFormat="1" ht="12" customHeight="1">
      <c r="A52" s="98"/>
      <c r="B52" s="98" t="s">
        <v>79</v>
      </c>
      <c r="C52" s="99" t="s">
        <v>143</v>
      </c>
      <c r="D52" s="205">
        <f t="shared" si="0"/>
        <v>0</v>
      </c>
      <c r="E52" s="97"/>
      <c r="F52" s="57"/>
      <c r="G52" s="58"/>
    </row>
    <row r="53" spans="1:7" s="52" customFormat="1" ht="12" customHeight="1">
      <c r="A53" s="98"/>
      <c r="B53" s="98" t="s">
        <v>50</v>
      </c>
      <c r="C53" s="99" t="s">
        <v>144</v>
      </c>
      <c r="D53" s="205">
        <f t="shared" si="0"/>
        <v>0</v>
      </c>
      <c r="E53" s="97"/>
      <c r="F53" s="57"/>
      <c r="G53" s="58"/>
    </row>
    <row r="54" spans="1:7" s="52" customFormat="1" ht="12" customHeight="1">
      <c r="A54" s="98"/>
      <c r="B54" s="98" t="s">
        <v>47</v>
      </c>
      <c r="C54" s="99" t="s">
        <v>145</v>
      </c>
      <c r="D54" s="205">
        <f t="shared" si="0"/>
        <v>0.05</v>
      </c>
      <c r="E54" s="97">
        <v>0.05</v>
      </c>
      <c r="F54" s="57"/>
      <c r="G54" s="58"/>
    </row>
    <row r="55" spans="1:7" s="52" customFormat="1" ht="12" customHeight="1">
      <c r="A55" s="98"/>
      <c r="B55" s="98" t="s">
        <v>81</v>
      </c>
      <c r="C55" s="99" t="s">
        <v>146</v>
      </c>
      <c r="D55" s="205">
        <f t="shared" si="0"/>
        <v>0</v>
      </c>
      <c r="E55" s="97"/>
      <c r="F55" s="57"/>
      <c r="G55" s="58"/>
    </row>
    <row r="56" spans="1:7" s="52" customFormat="1" ht="12" customHeight="1">
      <c r="A56" s="98"/>
      <c r="B56" s="98" t="s">
        <v>55</v>
      </c>
      <c r="C56" s="99" t="s">
        <v>147</v>
      </c>
      <c r="D56" s="205">
        <f t="shared" si="0"/>
        <v>0</v>
      </c>
      <c r="E56" s="97"/>
      <c r="F56" s="57"/>
      <c r="G56" s="58"/>
    </row>
    <row r="57" spans="1:7" s="52" customFormat="1" ht="12" customHeight="1">
      <c r="A57" s="98"/>
      <c r="B57" s="98" t="s">
        <v>84</v>
      </c>
      <c r="C57" s="99" t="s">
        <v>148</v>
      </c>
      <c r="D57" s="205">
        <f t="shared" si="0"/>
        <v>0</v>
      </c>
      <c r="E57" s="97"/>
      <c r="F57" s="57"/>
      <c r="G57" s="58"/>
    </row>
    <row r="58" spans="1:7" s="52" customFormat="1" ht="12" customHeight="1">
      <c r="A58" s="98"/>
      <c r="B58" s="98" t="s">
        <v>86</v>
      </c>
      <c r="C58" s="99" t="s">
        <v>149</v>
      </c>
      <c r="D58" s="205">
        <f t="shared" si="0"/>
        <v>0.08</v>
      </c>
      <c r="E58" s="97">
        <v>0.08</v>
      </c>
      <c r="F58" s="57"/>
      <c r="G58" s="58"/>
    </row>
    <row r="59" spans="1:7" s="52" customFormat="1" ht="12" customHeight="1">
      <c r="A59" s="98"/>
      <c r="B59" s="98" t="s">
        <v>88</v>
      </c>
      <c r="C59" s="99" t="s">
        <v>150</v>
      </c>
      <c r="D59" s="205">
        <f t="shared" si="0"/>
        <v>0</v>
      </c>
      <c r="E59" s="97"/>
      <c r="F59" s="57"/>
      <c r="G59" s="58"/>
    </row>
    <row r="60" spans="1:6" s="52" customFormat="1" ht="12" customHeight="1">
      <c r="A60" s="98"/>
      <c r="B60" s="98" t="s">
        <v>96</v>
      </c>
      <c r="C60" s="99" t="s">
        <v>151</v>
      </c>
      <c r="D60" s="205">
        <f t="shared" si="0"/>
        <v>0.18</v>
      </c>
      <c r="E60" s="97">
        <v>0.18</v>
      </c>
      <c r="F60" s="57"/>
    </row>
    <row r="61" spans="1:9" ht="12" customHeight="1">
      <c r="A61" s="98" t="s">
        <v>152</v>
      </c>
      <c r="B61" s="98"/>
      <c r="C61" s="59" t="s">
        <v>153</v>
      </c>
      <c r="D61" s="205">
        <f t="shared" si="0"/>
        <v>0</v>
      </c>
      <c r="E61" s="68">
        <f>SUM(E62:E77)</f>
        <v>0</v>
      </c>
      <c r="F61" s="68">
        <f>SUM(F62:F77)</f>
        <v>0</v>
      </c>
      <c r="I61" s="103"/>
    </row>
    <row r="62" spans="1:9" ht="12" customHeight="1">
      <c r="A62" s="98"/>
      <c r="B62" s="98" t="s">
        <v>51</v>
      </c>
      <c r="C62" s="102" t="s">
        <v>154</v>
      </c>
      <c r="D62" s="205">
        <f t="shared" si="0"/>
        <v>0</v>
      </c>
      <c r="E62" s="68"/>
      <c r="F62" s="79"/>
      <c r="H62" s="103"/>
      <c r="I62" s="103"/>
    </row>
    <row r="63" spans="1:8" ht="12" customHeight="1">
      <c r="A63" s="98"/>
      <c r="B63" s="98" t="s">
        <v>48</v>
      </c>
      <c r="C63" s="102" t="s">
        <v>155</v>
      </c>
      <c r="D63" s="205">
        <f t="shared" si="0"/>
        <v>0</v>
      </c>
      <c r="E63" s="68"/>
      <c r="F63" s="79"/>
      <c r="G63" s="103"/>
      <c r="H63" s="103"/>
    </row>
    <row r="64" spans="1:7" ht="12" customHeight="1">
      <c r="A64" s="98"/>
      <c r="B64" s="98" t="s">
        <v>79</v>
      </c>
      <c r="C64" s="102" t="s">
        <v>156</v>
      </c>
      <c r="D64" s="205">
        <f t="shared" si="0"/>
        <v>0</v>
      </c>
      <c r="E64" s="68"/>
      <c r="F64" s="68"/>
      <c r="G64" s="103"/>
    </row>
    <row r="65" spans="1:6" ht="12" customHeight="1">
      <c r="A65" s="98"/>
      <c r="B65" s="98" t="s">
        <v>47</v>
      </c>
      <c r="C65" s="102" t="s">
        <v>157</v>
      </c>
      <c r="D65" s="205">
        <f t="shared" si="0"/>
        <v>0</v>
      </c>
      <c r="E65" s="68"/>
      <c r="F65" s="68"/>
    </row>
    <row r="66" spans="1:6" ht="12" customHeight="1">
      <c r="A66" s="98"/>
      <c r="B66" s="98" t="s">
        <v>81</v>
      </c>
      <c r="C66" s="102" t="s">
        <v>158</v>
      </c>
      <c r="D66" s="205">
        <f t="shared" si="0"/>
        <v>0</v>
      </c>
      <c r="E66" s="68"/>
      <c r="F66" s="68"/>
    </row>
    <row r="67" spans="1:6" ht="12" customHeight="1">
      <c r="A67" s="98"/>
      <c r="B67" s="98" t="s">
        <v>55</v>
      </c>
      <c r="C67" s="102" t="s">
        <v>159</v>
      </c>
      <c r="D67" s="205">
        <f t="shared" si="0"/>
        <v>0</v>
      </c>
      <c r="E67" s="68"/>
      <c r="F67" s="68"/>
    </row>
    <row r="68" spans="1:6" ht="12" customHeight="1">
      <c r="A68" s="98"/>
      <c r="B68" s="98" t="s">
        <v>84</v>
      </c>
      <c r="C68" s="102" t="s">
        <v>160</v>
      </c>
      <c r="D68" s="205">
        <f t="shared" si="0"/>
        <v>0</v>
      </c>
      <c r="E68" s="68"/>
      <c r="F68" s="68"/>
    </row>
    <row r="69" spans="1:6" ht="12" customHeight="1">
      <c r="A69" s="98"/>
      <c r="B69" s="98" t="s">
        <v>86</v>
      </c>
      <c r="C69" s="102" t="s">
        <v>161</v>
      </c>
      <c r="D69" s="205">
        <f t="shared" si="0"/>
        <v>0</v>
      </c>
      <c r="E69" s="68"/>
      <c r="F69" s="68"/>
    </row>
    <row r="70" spans="1:6" ht="12" customHeight="1">
      <c r="A70" s="98"/>
      <c r="B70" s="98" t="s">
        <v>88</v>
      </c>
      <c r="C70" s="102" t="s">
        <v>162</v>
      </c>
      <c r="D70" s="205">
        <f t="shared" si="0"/>
        <v>0</v>
      </c>
      <c r="E70" s="68"/>
      <c r="F70" s="68"/>
    </row>
    <row r="71" spans="1:6" ht="12" customHeight="1">
      <c r="A71" s="98"/>
      <c r="B71" s="98" t="s">
        <v>49</v>
      </c>
      <c r="C71" s="102" t="s">
        <v>163</v>
      </c>
      <c r="D71" s="205">
        <f aca="true" t="shared" si="1" ref="D71:D77">E71+F71</f>
        <v>0</v>
      </c>
      <c r="E71" s="68"/>
      <c r="F71" s="68"/>
    </row>
    <row r="72" spans="1:6" ht="12" customHeight="1">
      <c r="A72" s="98"/>
      <c r="B72" s="98" t="s">
        <v>91</v>
      </c>
      <c r="C72" s="102" t="s">
        <v>164</v>
      </c>
      <c r="D72" s="205">
        <f t="shared" si="1"/>
        <v>0</v>
      </c>
      <c r="E72" s="68"/>
      <c r="F72" s="68"/>
    </row>
    <row r="73" spans="1:6" ht="12" customHeight="1">
      <c r="A73" s="98"/>
      <c r="B73" s="98" t="s">
        <v>93</v>
      </c>
      <c r="C73" s="102" t="s">
        <v>165</v>
      </c>
      <c r="D73" s="205">
        <f t="shared" si="1"/>
        <v>0</v>
      </c>
      <c r="E73" s="68"/>
      <c r="F73" s="68"/>
    </row>
    <row r="74" spans="1:6" ht="12" customHeight="1">
      <c r="A74" s="98"/>
      <c r="B74" s="98" t="s">
        <v>166</v>
      </c>
      <c r="C74" s="102" t="s">
        <v>167</v>
      </c>
      <c r="D74" s="205">
        <f t="shared" si="1"/>
        <v>0</v>
      </c>
      <c r="E74" s="68"/>
      <c r="F74" s="68"/>
    </row>
    <row r="75" spans="1:6" ht="12" customHeight="1">
      <c r="A75" s="98"/>
      <c r="B75" s="98" t="s">
        <v>168</v>
      </c>
      <c r="C75" s="102" t="s">
        <v>169</v>
      </c>
      <c r="D75" s="205">
        <f t="shared" si="1"/>
        <v>0</v>
      </c>
      <c r="E75" s="68"/>
      <c r="F75" s="68"/>
    </row>
    <row r="76" spans="1:6" ht="12" customHeight="1">
      <c r="A76" s="98"/>
      <c r="B76" s="98" t="s">
        <v>170</v>
      </c>
      <c r="C76" s="102" t="s">
        <v>171</v>
      </c>
      <c r="D76" s="205">
        <f t="shared" si="1"/>
        <v>0</v>
      </c>
      <c r="E76" s="68"/>
      <c r="F76" s="68"/>
    </row>
    <row r="77" spans="1:6" ht="12" customHeight="1">
      <c r="A77" s="98"/>
      <c r="B77" s="98" t="s">
        <v>96</v>
      </c>
      <c r="C77" s="102" t="s">
        <v>172</v>
      </c>
      <c r="D77" s="205">
        <f t="shared" si="1"/>
        <v>0</v>
      </c>
      <c r="E77" s="68"/>
      <c r="F77" s="68"/>
    </row>
    <row r="78" spans="1:6" ht="12.75" customHeight="1">
      <c r="A78" s="305" t="s">
        <v>313</v>
      </c>
      <c r="B78" s="305"/>
      <c r="C78" s="306"/>
      <c r="D78" s="306"/>
      <c r="E78" s="306"/>
      <c r="F78" s="306"/>
    </row>
    <row r="79" spans="1:6" ht="12.75" customHeight="1">
      <c r="A79" s="307"/>
      <c r="B79" s="307"/>
      <c r="C79" s="308"/>
      <c r="D79" s="308"/>
      <c r="E79" s="308"/>
      <c r="F79" s="308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H13" sqref="H1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90" customFormat="1" ht="27">
      <c r="A1" s="266" t="s">
        <v>173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s="52" customFormat="1" ht="17.25" customHeight="1">
      <c r="A2" s="91"/>
      <c r="B2" s="92"/>
      <c r="C2" s="92"/>
      <c r="D2" s="92"/>
      <c r="E2" s="92"/>
      <c r="F2" s="92"/>
      <c r="G2" s="92"/>
      <c r="H2" s="92"/>
      <c r="L2" s="91"/>
      <c r="M2" s="93" t="s">
        <v>174</v>
      </c>
    </row>
    <row r="3" spans="1:13" ht="18.75" customHeight="1">
      <c r="A3" s="311" t="s">
        <v>412</v>
      </c>
      <c r="B3" s="311"/>
      <c r="C3" s="311"/>
      <c r="D3" s="82"/>
      <c r="E3" s="82"/>
      <c r="F3" s="82"/>
      <c r="G3" s="82"/>
      <c r="H3" s="82"/>
      <c r="K3" s="52"/>
      <c r="L3" s="265" t="s">
        <v>18</v>
      </c>
      <c r="M3" s="265"/>
    </row>
    <row r="4" spans="1:13" s="27" customFormat="1" ht="27" customHeight="1">
      <c r="A4" s="267" t="s">
        <v>28</v>
      </c>
      <c r="B4" s="267" t="s">
        <v>41</v>
      </c>
      <c r="C4" s="267"/>
      <c r="D4" s="267"/>
      <c r="E4" s="279" t="s">
        <v>42</v>
      </c>
      <c r="F4" s="279" t="s">
        <v>61</v>
      </c>
      <c r="G4" s="279"/>
      <c r="H4" s="279"/>
      <c r="I4" s="279"/>
      <c r="J4" s="279"/>
      <c r="K4" s="279"/>
      <c r="L4" s="279"/>
      <c r="M4" s="279"/>
    </row>
    <row r="5" spans="1:13" s="27" customFormat="1" ht="27" customHeight="1">
      <c r="A5" s="267"/>
      <c r="B5" s="56" t="s">
        <v>43</v>
      </c>
      <c r="C5" s="56" t="s">
        <v>44</v>
      </c>
      <c r="D5" s="55" t="s">
        <v>45</v>
      </c>
      <c r="E5" s="279"/>
      <c r="F5" s="55" t="s">
        <v>31</v>
      </c>
      <c r="G5" s="38" t="s">
        <v>64</v>
      </c>
      <c r="H5" s="38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8" t="s">
        <v>70</v>
      </c>
    </row>
    <row r="6" spans="1:13" s="27" customFormat="1" ht="24" customHeight="1">
      <c r="A6" s="83"/>
      <c r="B6" s="84"/>
      <c r="C6" s="84"/>
      <c r="D6" s="84"/>
      <c r="E6" s="85" t="s">
        <v>31</v>
      </c>
      <c r="F6" s="73">
        <f>F7+F8</f>
        <v>31</v>
      </c>
      <c r="G6" s="86">
        <f>SUM(G7:G20)</f>
        <v>0</v>
      </c>
      <c r="H6" s="86">
        <f>SUM(H7:H20)</f>
        <v>31</v>
      </c>
      <c r="I6" s="86">
        <f>SUM(I7:I20)</f>
        <v>0</v>
      </c>
      <c r="J6" s="86">
        <f>SUM(J7:J20)</f>
        <v>0</v>
      </c>
      <c r="K6" s="88"/>
      <c r="L6" s="88"/>
      <c r="M6" s="89"/>
    </row>
    <row r="7" spans="1:13" ht="24" customHeight="1">
      <c r="A7" s="65" t="s">
        <v>394</v>
      </c>
      <c r="B7" s="46" t="s">
        <v>356</v>
      </c>
      <c r="C7" s="46" t="s">
        <v>79</v>
      </c>
      <c r="D7" s="46" t="s">
        <v>88</v>
      </c>
      <c r="E7" s="64" t="s">
        <v>393</v>
      </c>
      <c r="F7" s="73">
        <v>16</v>
      </c>
      <c r="G7" s="73"/>
      <c r="H7" s="73">
        <v>16</v>
      </c>
      <c r="I7" s="73"/>
      <c r="J7" s="73"/>
      <c r="K7" s="59"/>
      <c r="L7" s="59"/>
      <c r="M7" s="59"/>
    </row>
    <row r="8" spans="1:13" ht="24" customHeight="1">
      <c r="A8" s="65"/>
      <c r="B8" s="46" t="s">
        <v>356</v>
      </c>
      <c r="C8" s="46" t="s">
        <v>79</v>
      </c>
      <c r="D8" s="46" t="s">
        <v>96</v>
      </c>
      <c r="E8" s="64" t="s">
        <v>395</v>
      </c>
      <c r="F8" s="73">
        <v>15</v>
      </c>
      <c r="G8" s="73"/>
      <c r="H8" s="73">
        <v>15</v>
      </c>
      <c r="I8" s="73"/>
      <c r="J8" s="73"/>
      <c r="K8" s="59"/>
      <c r="L8" s="59"/>
      <c r="M8" s="59"/>
    </row>
    <row r="9" spans="1:13" ht="24" customHeight="1">
      <c r="A9" s="65"/>
      <c r="B9" s="46"/>
      <c r="C9" s="46"/>
      <c r="D9" s="46"/>
      <c r="E9" s="64"/>
      <c r="F9" s="73">
        <f aca="true" t="shared" si="0" ref="F9:F20">SUM(G9:M9)</f>
        <v>0</v>
      </c>
      <c r="G9" s="73"/>
      <c r="H9" s="73"/>
      <c r="I9" s="73"/>
      <c r="J9" s="73"/>
      <c r="K9" s="59"/>
      <c r="L9" s="59"/>
      <c r="M9" s="59"/>
    </row>
    <row r="10" spans="1:13" ht="24" customHeight="1">
      <c r="A10" s="65"/>
      <c r="B10" s="46"/>
      <c r="C10" s="46"/>
      <c r="D10" s="46"/>
      <c r="E10" s="64"/>
      <c r="F10" s="73">
        <f t="shared" si="0"/>
        <v>0</v>
      </c>
      <c r="G10" s="73"/>
      <c r="H10" s="73"/>
      <c r="I10" s="73"/>
      <c r="J10" s="73"/>
      <c r="K10" s="59"/>
      <c r="L10" s="59"/>
      <c r="M10" s="59"/>
    </row>
    <row r="11" spans="1:13" ht="24" customHeight="1">
      <c r="A11" s="65"/>
      <c r="B11" s="46"/>
      <c r="C11" s="46"/>
      <c r="D11" s="46"/>
      <c r="E11" s="64"/>
      <c r="F11" s="73">
        <f t="shared" si="0"/>
        <v>0</v>
      </c>
      <c r="G11" s="73"/>
      <c r="H11" s="73"/>
      <c r="I11" s="73"/>
      <c r="J11" s="73"/>
      <c r="K11" s="59"/>
      <c r="L11" s="59"/>
      <c r="M11" s="59"/>
    </row>
    <row r="12" spans="1:13" ht="24" customHeight="1">
      <c r="A12" s="65"/>
      <c r="B12" s="46"/>
      <c r="C12" s="46"/>
      <c r="D12" s="46"/>
      <c r="E12" s="64"/>
      <c r="F12" s="73">
        <f t="shared" si="0"/>
        <v>0</v>
      </c>
      <c r="G12" s="73"/>
      <c r="H12" s="73"/>
      <c r="I12" s="73"/>
      <c r="J12" s="73"/>
      <c r="K12" s="59"/>
      <c r="L12" s="59"/>
      <c r="M12" s="59"/>
    </row>
    <row r="13" spans="1:13" ht="24" customHeight="1">
      <c r="A13" s="65"/>
      <c r="B13" s="46"/>
      <c r="C13" s="46"/>
      <c r="D13" s="46"/>
      <c r="E13" s="64"/>
      <c r="F13" s="73">
        <f t="shared" si="0"/>
        <v>0</v>
      </c>
      <c r="G13" s="73"/>
      <c r="H13" s="73"/>
      <c r="I13" s="73"/>
      <c r="J13" s="73"/>
      <c r="K13" s="59"/>
      <c r="L13" s="59"/>
      <c r="M13" s="59"/>
    </row>
    <row r="14" spans="1:13" ht="24" customHeight="1">
      <c r="A14" s="65"/>
      <c r="B14" s="46"/>
      <c r="C14" s="46"/>
      <c r="D14" s="46"/>
      <c r="E14" s="64"/>
      <c r="F14" s="73">
        <f t="shared" si="0"/>
        <v>0</v>
      </c>
      <c r="G14" s="73"/>
      <c r="H14" s="73"/>
      <c r="I14" s="73"/>
      <c r="J14" s="73"/>
      <c r="K14" s="59"/>
      <c r="L14" s="59"/>
      <c r="M14" s="59"/>
    </row>
    <row r="15" spans="1:13" ht="24" customHeight="1">
      <c r="A15" s="65"/>
      <c r="B15" s="46"/>
      <c r="C15" s="46"/>
      <c r="D15" s="46"/>
      <c r="E15" s="64"/>
      <c r="F15" s="73">
        <f t="shared" si="0"/>
        <v>0</v>
      </c>
      <c r="G15" s="73"/>
      <c r="H15" s="73"/>
      <c r="I15" s="73"/>
      <c r="J15" s="73"/>
      <c r="K15" s="59"/>
      <c r="L15" s="59"/>
      <c r="M15" s="59"/>
    </row>
    <row r="16" spans="1:13" ht="22.5" customHeight="1">
      <c r="A16" s="78" t="s">
        <v>52</v>
      </c>
      <c r="B16" s="46"/>
      <c r="C16" s="46"/>
      <c r="D16" s="46"/>
      <c r="E16" s="64"/>
      <c r="F16" s="73">
        <f t="shared" si="0"/>
        <v>0</v>
      </c>
      <c r="G16" s="73"/>
      <c r="H16" s="73"/>
      <c r="I16" s="73"/>
      <c r="J16" s="73"/>
      <c r="K16" s="59"/>
      <c r="L16" s="59"/>
      <c r="M16" s="59"/>
    </row>
    <row r="17" spans="1:13" ht="24" customHeight="1">
      <c r="A17" s="65"/>
      <c r="B17" s="46"/>
      <c r="C17" s="46"/>
      <c r="D17" s="46"/>
      <c r="E17" s="64"/>
      <c r="F17" s="73">
        <f t="shared" si="0"/>
        <v>0</v>
      </c>
      <c r="G17" s="73"/>
      <c r="H17" s="73"/>
      <c r="I17" s="73"/>
      <c r="J17" s="73"/>
      <c r="K17" s="59"/>
      <c r="L17" s="59"/>
      <c r="M17" s="59"/>
    </row>
    <row r="18" spans="1:13" ht="24" customHeight="1">
      <c r="A18" s="65"/>
      <c r="B18" s="46"/>
      <c r="C18" s="46"/>
      <c r="D18" s="46"/>
      <c r="E18" s="64"/>
      <c r="F18" s="73">
        <f t="shared" si="0"/>
        <v>0</v>
      </c>
      <c r="G18" s="73"/>
      <c r="H18" s="73"/>
      <c r="I18" s="73"/>
      <c r="J18" s="73"/>
      <c r="K18" s="59"/>
      <c r="L18" s="59"/>
      <c r="M18" s="59"/>
    </row>
    <row r="19" spans="1:13" ht="24" customHeight="1">
      <c r="A19" s="65"/>
      <c r="B19" s="46"/>
      <c r="C19" s="46"/>
      <c r="D19" s="46"/>
      <c r="E19" s="64"/>
      <c r="F19" s="73">
        <f t="shared" si="0"/>
        <v>0</v>
      </c>
      <c r="G19" s="73"/>
      <c r="H19" s="73"/>
      <c r="I19" s="73"/>
      <c r="J19" s="73"/>
      <c r="K19" s="59"/>
      <c r="L19" s="59"/>
      <c r="M19" s="59"/>
    </row>
    <row r="20" spans="1:13" ht="24" customHeight="1">
      <c r="A20" s="78"/>
      <c r="B20" s="46"/>
      <c r="C20" s="46"/>
      <c r="D20" s="46"/>
      <c r="E20" s="64"/>
      <c r="F20" s="73">
        <f t="shared" si="0"/>
        <v>0</v>
      </c>
      <c r="G20" s="73"/>
      <c r="H20" s="73"/>
      <c r="I20" s="73"/>
      <c r="J20" s="73"/>
      <c r="K20" s="59"/>
      <c r="L20" s="59"/>
      <c r="M20" s="59"/>
    </row>
    <row r="21" spans="1:13" ht="12.75" customHeight="1">
      <c r="A21" s="314" t="s">
        <v>314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</row>
    <row r="22" spans="1:13" ht="12.75" customHeight="1">
      <c r="A22" s="314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K23" sqref="K23"/>
    </sheetView>
  </sheetViews>
  <sheetFormatPr defaultColWidth="9.33203125" defaultRowHeight="11.25"/>
  <cols>
    <col min="1" max="1" width="24.16015625" style="52" customWidth="1"/>
    <col min="2" max="4" width="7.16015625" style="52" customWidth="1"/>
    <col min="5" max="5" width="11.5" style="52" bestFit="1" customWidth="1"/>
    <col min="6" max="10" width="14.33203125" style="52" customWidth="1"/>
    <col min="11" max="16384" width="9.33203125" style="52" customWidth="1"/>
  </cols>
  <sheetData>
    <row r="1" spans="1:13" ht="35.25" customHeight="1">
      <c r="A1" s="286" t="s">
        <v>175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2:13" ht="15.75" customHeight="1">
      <c r="L2" s="264" t="s">
        <v>176</v>
      </c>
      <c r="M2" s="264"/>
    </row>
    <row r="3" spans="1:13" ht="22.5" customHeight="1">
      <c r="A3" s="311" t="s">
        <v>412</v>
      </c>
      <c r="B3" s="311"/>
      <c r="C3" s="311"/>
      <c r="D3" s="82"/>
      <c r="E3" s="82"/>
      <c r="F3" s="82"/>
      <c r="G3" s="82"/>
      <c r="H3" s="82"/>
      <c r="L3" s="265" t="s">
        <v>18</v>
      </c>
      <c r="M3" s="265"/>
    </row>
    <row r="4" spans="1:13" s="51" customFormat="1" ht="24" customHeight="1">
      <c r="A4" s="267" t="s">
        <v>28</v>
      </c>
      <c r="B4" s="267" t="s">
        <v>41</v>
      </c>
      <c r="C4" s="267"/>
      <c r="D4" s="267"/>
      <c r="E4" s="279" t="s">
        <v>42</v>
      </c>
      <c r="F4" s="279" t="s">
        <v>61</v>
      </c>
      <c r="G4" s="279"/>
      <c r="H4" s="279"/>
      <c r="I4" s="279"/>
      <c r="J4" s="279"/>
      <c r="K4" s="279"/>
      <c r="L4" s="279"/>
      <c r="M4" s="279"/>
    </row>
    <row r="5" spans="1:13" s="51" customFormat="1" ht="40.5" customHeight="1">
      <c r="A5" s="267"/>
      <c r="B5" s="56" t="s">
        <v>43</v>
      </c>
      <c r="C5" s="56" t="s">
        <v>44</v>
      </c>
      <c r="D5" s="55" t="s">
        <v>45</v>
      </c>
      <c r="E5" s="279"/>
      <c r="F5" s="55" t="s">
        <v>31</v>
      </c>
      <c r="G5" s="38" t="s">
        <v>64</v>
      </c>
      <c r="H5" s="38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8" t="s">
        <v>70</v>
      </c>
    </row>
    <row r="6" spans="1:13" s="51" customFormat="1" ht="23.25" customHeight="1">
      <c r="A6" s="83"/>
      <c r="B6" s="84"/>
      <c r="C6" s="84"/>
      <c r="D6" s="84"/>
      <c r="E6" s="85" t="s">
        <v>31</v>
      </c>
      <c r="F6" s="86">
        <f>SUM(G6:M6)</f>
        <v>0</v>
      </c>
      <c r="G6" s="86">
        <f>SUM(G7:G16)</f>
        <v>0</v>
      </c>
      <c r="H6" s="86">
        <f>SUM(H7:H16)</f>
        <v>0</v>
      </c>
      <c r="I6" s="86">
        <f>SUM(I7:I16)</f>
        <v>0</v>
      </c>
      <c r="J6" s="86">
        <f>SUM(J7:J16)</f>
        <v>0</v>
      </c>
      <c r="K6" s="88"/>
      <c r="L6" s="88"/>
      <c r="M6" s="89"/>
    </row>
    <row r="7" spans="1:13" s="51" customFormat="1" ht="23.25" customHeight="1">
      <c r="A7" s="65" t="s">
        <v>244</v>
      </c>
      <c r="B7" s="46"/>
      <c r="C7" s="46"/>
      <c r="D7" s="46"/>
      <c r="E7" s="64"/>
      <c r="F7" s="86">
        <f aca="true" t="shared" si="0" ref="F7:F16">SUM(G7:M7)</f>
        <v>0</v>
      </c>
      <c r="G7" s="73"/>
      <c r="H7" s="73"/>
      <c r="I7" s="73"/>
      <c r="J7" s="73"/>
      <c r="K7" s="59"/>
      <c r="L7" s="59"/>
      <c r="M7" s="59"/>
    </row>
    <row r="8" spans="1:13" s="51" customFormat="1" ht="23.25" customHeight="1">
      <c r="A8" s="65"/>
      <c r="B8" s="46"/>
      <c r="C8" s="46"/>
      <c r="D8" s="46"/>
      <c r="E8" s="64"/>
      <c r="F8" s="86">
        <f t="shared" si="0"/>
        <v>0</v>
      </c>
      <c r="G8" s="73"/>
      <c r="H8" s="73"/>
      <c r="I8" s="73"/>
      <c r="J8" s="73"/>
      <c r="K8" s="59"/>
      <c r="L8" s="59"/>
      <c r="M8" s="59"/>
    </row>
    <row r="9" spans="1:13" s="51" customFormat="1" ht="23.25" customHeight="1">
      <c r="A9" s="65"/>
      <c r="B9" s="46"/>
      <c r="C9" s="46"/>
      <c r="D9" s="46"/>
      <c r="E9" s="64"/>
      <c r="F9" s="86">
        <f t="shared" si="0"/>
        <v>0</v>
      </c>
      <c r="G9" s="73"/>
      <c r="H9" s="73"/>
      <c r="I9" s="73"/>
      <c r="J9" s="73"/>
      <c r="K9" s="59"/>
      <c r="L9" s="59"/>
      <c r="M9" s="59"/>
    </row>
    <row r="10" spans="1:13" s="51" customFormat="1" ht="23.25" customHeight="1">
      <c r="A10" s="65"/>
      <c r="B10" s="46"/>
      <c r="C10" s="46"/>
      <c r="D10" s="46"/>
      <c r="E10" s="64"/>
      <c r="F10" s="86">
        <f t="shared" si="0"/>
        <v>0</v>
      </c>
      <c r="G10" s="73"/>
      <c r="H10" s="73"/>
      <c r="I10" s="73"/>
      <c r="J10" s="73"/>
      <c r="K10" s="59"/>
      <c r="L10" s="59"/>
      <c r="M10" s="59"/>
    </row>
    <row r="11" spans="1:13" s="51" customFormat="1" ht="23.25" customHeight="1">
      <c r="A11" s="65"/>
      <c r="B11" s="46"/>
      <c r="C11" s="46"/>
      <c r="D11" s="46"/>
      <c r="E11" s="64"/>
      <c r="F11" s="86">
        <f t="shared" si="0"/>
        <v>0</v>
      </c>
      <c r="G11" s="73"/>
      <c r="H11" s="73"/>
      <c r="I11" s="73"/>
      <c r="J11" s="73"/>
      <c r="K11" s="59"/>
      <c r="L11" s="59"/>
      <c r="M11" s="59"/>
    </row>
    <row r="12" spans="1:13" s="51" customFormat="1" ht="23.25" customHeight="1">
      <c r="A12" s="65"/>
      <c r="B12" s="46"/>
      <c r="C12" s="46"/>
      <c r="D12" s="46"/>
      <c r="E12" s="64"/>
      <c r="F12" s="86">
        <f t="shared" si="0"/>
        <v>0</v>
      </c>
      <c r="G12" s="73"/>
      <c r="H12" s="73"/>
      <c r="I12" s="73"/>
      <c r="J12" s="73"/>
      <c r="K12" s="59"/>
      <c r="L12" s="59"/>
      <c r="M12" s="59"/>
    </row>
    <row r="13" spans="1:13" s="51" customFormat="1" ht="23.25" customHeight="1">
      <c r="A13" s="65"/>
      <c r="B13" s="46"/>
      <c r="C13" s="46"/>
      <c r="D13" s="46"/>
      <c r="E13" s="64"/>
      <c r="F13" s="86">
        <f t="shared" si="0"/>
        <v>0</v>
      </c>
      <c r="G13" s="73"/>
      <c r="H13" s="73"/>
      <c r="I13" s="73"/>
      <c r="J13" s="73"/>
      <c r="K13" s="59"/>
      <c r="L13" s="59"/>
      <c r="M13" s="59"/>
    </row>
    <row r="14" spans="1:13" s="51" customFormat="1" ht="23.25" customHeight="1">
      <c r="A14" s="65"/>
      <c r="B14" s="46"/>
      <c r="C14" s="46"/>
      <c r="D14" s="46"/>
      <c r="E14" s="64"/>
      <c r="F14" s="86">
        <f t="shared" si="0"/>
        <v>0</v>
      </c>
      <c r="G14" s="73"/>
      <c r="H14" s="73"/>
      <c r="I14" s="73"/>
      <c r="J14" s="73"/>
      <c r="K14" s="59"/>
      <c r="L14" s="59"/>
      <c r="M14" s="59"/>
    </row>
    <row r="15" spans="1:13" ht="24.75" customHeight="1">
      <c r="A15" s="65"/>
      <c r="B15" s="46"/>
      <c r="C15" s="46"/>
      <c r="D15" s="46"/>
      <c r="E15" s="64"/>
      <c r="F15" s="86">
        <f t="shared" si="0"/>
        <v>0</v>
      </c>
      <c r="G15" s="73"/>
      <c r="H15" s="73"/>
      <c r="I15" s="73"/>
      <c r="J15" s="73"/>
      <c r="K15" s="59"/>
      <c r="L15" s="59"/>
      <c r="M15" s="59"/>
    </row>
    <row r="16" spans="1:13" ht="22.5" customHeight="1">
      <c r="A16" s="78" t="s">
        <v>52</v>
      </c>
      <c r="B16" s="46"/>
      <c r="C16" s="46"/>
      <c r="D16" s="46"/>
      <c r="E16" s="64"/>
      <c r="F16" s="86">
        <f t="shared" si="0"/>
        <v>0</v>
      </c>
      <c r="G16" s="73"/>
      <c r="H16" s="73"/>
      <c r="I16" s="73"/>
      <c r="J16" s="73"/>
      <c r="K16" s="59"/>
      <c r="L16" s="59"/>
      <c r="M16" s="59"/>
    </row>
    <row r="17" spans="1:13" ht="14.25">
      <c r="A17" s="292" t="s">
        <v>315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</row>
    <row r="18" ht="12">
      <c r="E18" s="58"/>
    </row>
    <row r="22" ht="12">
      <c r="G22" s="58"/>
    </row>
    <row r="23" ht="12">
      <c r="C23" s="58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52" customWidth="1"/>
    <col min="2" max="4" width="7.16015625" style="52" customWidth="1"/>
    <col min="5" max="5" width="17.83203125" style="52" customWidth="1"/>
    <col min="6" max="10" width="14.33203125" style="52" customWidth="1"/>
    <col min="11" max="16384" width="9.16015625" style="52" customWidth="1"/>
  </cols>
  <sheetData>
    <row r="1" spans="1:13" ht="35.25" customHeight="1">
      <c r="A1" s="315" t="s">
        <v>229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2:13" ht="15.75" customHeight="1">
      <c r="L2" s="264" t="s">
        <v>177</v>
      </c>
      <c r="M2" s="264"/>
    </row>
    <row r="3" spans="1:13" ht="22.5" customHeight="1">
      <c r="A3" s="311" t="s">
        <v>412</v>
      </c>
      <c r="B3" s="311"/>
      <c r="C3" s="311"/>
      <c r="D3" s="82"/>
      <c r="E3" s="82"/>
      <c r="F3" s="82"/>
      <c r="G3" s="82"/>
      <c r="H3" s="82"/>
      <c r="L3" s="265" t="s">
        <v>18</v>
      </c>
      <c r="M3" s="265"/>
    </row>
    <row r="4" spans="1:13" s="51" customFormat="1" ht="24" customHeight="1">
      <c r="A4" s="267" t="s">
        <v>28</v>
      </c>
      <c r="B4" s="267" t="s">
        <v>41</v>
      </c>
      <c r="C4" s="267"/>
      <c r="D4" s="267"/>
      <c r="E4" s="279" t="s">
        <v>42</v>
      </c>
      <c r="F4" s="279" t="s">
        <v>61</v>
      </c>
      <c r="G4" s="279"/>
      <c r="H4" s="279"/>
      <c r="I4" s="279"/>
      <c r="J4" s="279"/>
      <c r="K4" s="279"/>
      <c r="L4" s="279"/>
      <c r="M4" s="279"/>
    </row>
    <row r="5" spans="1:13" s="51" customFormat="1" ht="40.5" customHeight="1">
      <c r="A5" s="267"/>
      <c r="B5" s="56" t="s">
        <v>43</v>
      </c>
      <c r="C5" s="56" t="s">
        <v>44</v>
      </c>
      <c r="D5" s="55" t="s">
        <v>45</v>
      </c>
      <c r="E5" s="279"/>
      <c r="F5" s="55" t="s">
        <v>31</v>
      </c>
      <c r="G5" s="38" t="s">
        <v>64</v>
      </c>
      <c r="H5" s="38" t="s">
        <v>65</v>
      </c>
      <c r="I5" s="38" t="s">
        <v>66</v>
      </c>
      <c r="J5" s="38" t="s">
        <v>67</v>
      </c>
      <c r="K5" s="38" t="s">
        <v>68</v>
      </c>
      <c r="L5" s="38" t="s">
        <v>69</v>
      </c>
      <c r="M5" s="38" t="s">
        <v>70</v>
      </c>
    </row>
    <row r="6" spans="1:13" s="51" customFormat="1" ht="23.25" customHeight="1">
      <c r="A6" s="83"/>
      <c r="B6" s="84"/>
      <c r="C6" s="84"/>
      <c r="D6" s="84"/>
      <c r="E6" s="85" t="s">
        <v>31</v>
      </c>
      <c r="F6" s="86">
        <f>SUM(G6:J6)</f>
        <v>0</v>
      </c>
      <c r="G6" s="86">
        <f>SUM(G7:G16)</f>
        <v>0</v>
      </c>
      <c r="H6" s="86">
        <f>SUM(H7:H16)</f>
        <v>0</v>
      </c>
      <c r="I6" s="86">
        <f>SUM(I7:I16)</f>
        <v>0</v>
      </c>
      <c r="J6" s="86">
        <f>SUM(J7:J16)</f>
        <v>0</v>
      </c>
      <c r="K6" s="88"/>
      <c r="L6" s="88"/>
      <c r="M6" s="89"/>
    </row>
    <row r="7" spans="1:13" s="51" customFormat="1" ht="23.25" customHeight="1">
      <c r="A7" s="65" t="s">
        <v>244</v>
      </c>
      <c r="B7" s="46"/>
      <c r="C7" s="46"/>
      <c r="D7" s="46"/>
      <c r="E7" s="64"/>
      <c r="F7" s="73">
        <f>SUM(G7:J7)</f>
        <v>0</v>
      </c>
      <c r="G7" s="73"/>
      <c r="H7" s="73"/>
      <c r="I7" s="73"/>
      <c r="J7" s="73"/>
      <c r="K7" s="59"/>
      <c r="L7" s="59"/>
      <c r="M7" s="59"/>
    </row>
    <row r="8" spans="1:13" s="51" customFormat="1" ht="23.25" customHeight="1">
      <c r="A8" s="65"/>
      <c r="B8" s="46"/>
      <c r="C8" s="46"/>
      <c r="D8" s="46"/>
      <c r="E8" s="64"/>
      <c r="F8" s="73">
        <f aca="true" t="shared" si="0" ref="F8:F16">SUM(G8:J8)</f>
        <v>0</v>
      </c>
      <c r="G8" s="73"/>
      <c r="H8" s="73"/>
      <c r="I8" s="73"/>
      <c r="J8" s="73"/>
      <c r="K8" s="59"/>
      <c r="L8" s="59"/>
      <c r="M8" s="59"/>
    </row>
    <row r="9" spans="1:13" s="51" customFormat="1" ht="23.25" customHeight="1">
      <c r="A9" s="65"/>
      <c r="B9" s="46"/>
      <c r="C9" s="46"/>
      <c r="D9" s="46"/>
      <c r="E9" s="64"/>
      <c r="F9" s="73">
        <f t="shared" si="0"/>
        <v>0</v>
      </c>
      <c r="G9" s="73"/>
      <c r="H9" s="73"/>
      <c r="I9" s="73"/>
      <c r="J9" s="73"/>
      <c r="K9" s="59"/>
      <c r="L9" s="59"/>
      <c r="M9" s="59"/>
    </row>
    <row r="10" spans="1:13" s="51" customFormat="1" ht="23.25" customHeight="1">
      <c r="A10" s="65"/>
      <c r="B10" s="46"/>
      <c r="C10" s="46"/>
      <c r="D10" s="46"/>
      <c r="E10" s="64"/>
      <c r="F10" s="73">
        <f t="shared" si="0"/>
        <v>0</v>
      </c>
      <c r="G10" s="73"/>
      <c r="H10" s="73"/>
      <c r="I10" s="73"/>
      <c r="J10" s="73"/>
      <c r="K10" s="59"/>
      <c r="L10" s="59"/>
      <c r="M10" s="59"/>
    </row>
    <row r="11" spans="1:13" s="51" customFormat="1" ht="23.25" customHeight="1">
      <c r="A11" s="65"/>
      <c r="B11" s="46"/>
      <c r="C11" s="46"/>
      <c r="D11" s="46"/>
      <c r="E11" s="64"/>
      <c r="F11" s="73">
        <f t="shared" si="0"/>
        <v>0</v>
      </c>
      <c r="G11" s="73"/>
      <c r="H11" s="73"/>
      <c r="I11" s="73"/>
      <c r="J11" s="73"/>
      <c r="K11" s="59"/>
      <c r="L11" s="59"/>
      <c r="M11" s="59"/>
    </row>
    <row r="12" spans="1:13" s="51" customFormat="1" ht="23.25" customHeight="1">
      <c r="A12" s="65"/>
      <c r="B12" s="46"/>
      <c r="C12" s="46"/>
      <c r="D12" s="46"/>
      <c r="E12" s="64"/>
      <c r="F12" s="73">
        <f t="shared" si="0"/>
        <v>0</v>
      </c>
      <c r="G12" s="73"/>
      <c r="H12" s="73"/>
      <c r="I12" s="73"/>
      <c r="J12" s="73"/>
      <c r="K12" s="59"/>
      <c r="L12" s="59"/>
      <c r="M12" s="59"/>
    </row>
    <row r="13" spans="1:13" s="51" customFormat="1" ht="23.25" customHeight="1">
      <c r="A13" s="65"/>
      <c r="B13" s="46"/>
      <c r="C13" s="46"/>
      <c r="D13" s="46"/>
      <c r="E13" s="64"/>
      <c r="F13" s="73">
        <f t="shared" si="0"/>
        <v>0</v>
      </c>
      <c r="G13" s="73"/>
      <c r="H13" s="73"/>
      <c r="I13" s="73"/>
      <c r="J13" s="73"/>
      <c r="K13" s="59"/>
      <c r="L13" s="59"/>
      <c r="M13" s="59"/>
    </row>
    <row r="14" spans="1:13" s="51" customFormat="1" ht="23.25" customHeight="1">
      <c r="A14" s="65"/>
      <c r="B14" s="46"/>
      <c r="C14" s="46"/>
      <c r="D14" s="46"/>
      <c r="E14" s="64"/>
      <c r="F14" s="73">
        <f t="shared" si="0"/>
        <v>0</v>
      </c>
      <c r="G14" s="73"/>
      <c r="H14" s="73"/>
      <c r="I14" s="73"/>
      <c r="J14" s="73"/>
      <c r="K14" s="59"/>
      <c r="L14" s="59"/>
      <c r="M14" s="59"/>
    </row>
    <row r="15" spans="1:13" ht="24.75" customHeight="1">
      <c r="A15" s="65"/>
      <c r="B15" s="46"/>
      <c r="C15" s="46"/>
      <c r="D15" s="46"/>
      <c r="E15" s="64"/>
      <c r="F15" s="73">
        <f t="shared" si="0"/>
        <v>0</v>
      </c>
      <c r="G15" s="73"/>
      <c r="H15" s="73"/>
      <c r="I15" s="73"/>
      <c r="J15" s="73"/>
      <c r="K15" s="59"/>
      <c r="L15" s="59"/>
      <c r="M15" s="59"/>
    </row>
    <row r="16" spans="1:13" ht="22.5" customHeight="1">
      <c r="A16" s="78" t="s">
        <v>52</v>
      </c>
      <c r="B16" s="46"/>
      <c r="C16" s="46"/>
      <c r="D16" s="46"/>
      <c r="E16" s="64"/>
      <c r="F16" s="73">
        <f t="shared" si="0"/>
        <v>0</v>
      </c>
      <c r="G16" s="73"/>
      <c r="H16" s="73"/>
      <c r="I16" s="73"/>
      <c r="J16" s="73"/>
      <c r="K16" s="59"/>
      <c r="L16" s="59"/>
      <c r="M16" s="59"/>
    </row>
    <row r="17" spans="1:13" s="81" customFormat="1" ht="42.75" customHeight="1">
      <c r="A17" s="316" t="s">
        <v>326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</row>
    <row r="18" spans="1:13" ht="14.25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</row>
    <row r="19" ht="12">
      <c r="E19" s="58"/>
    </row>
    <row r="23" ht="12">
      <c r="G23" s="58"/>
    </row>
    <row r="24" ht="12">
      <c r="C24" s="58"/>
    </row>
  </sheetData>
  <sheetProtection/>
  <mergeCells count="10">
    <mergeCell ref="A1:M1"/>
    <mergeCell ref="L2:M2"/>
    <mergeCell ref="A3:C3"/>
    <mergeCell ref="L3:M3"/>
    <mergeCell ref="A17:M17"/>
    <mergeCell ref="A18:M18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zoomScalePageLayoutView="0" workbookViewId="0" topLeftCell="A1">
      <selection activeCell="I18" sqref="I18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12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66" t="s">
        <v>178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8" customHeight="1">
      <c r="A2" s="52"/>
      <c r="B2" s="52"/>
      <c r="C2" s="52"/>
      <c r="D2" s="52"/>
      <c r="E2" s="52"/>
      <c r="F2" s="52"/>
      <c r="G2" s="52"/>
      <c r="H2" s="52"/>
      <c r="L2" s="53" t="s">
        <v>179</v>
      </c>
    </row>
    <row r="3" spans="1:12" ht="21" customHeight="1">
      <c r="A3" s="35" t="s">
        <v>331</v>
      </c>
      <c r="B3" s="52"/>
      <c r="C3" s="52"/>
      <c r="D3" s="52"/>
      <c r="E3" s="52"/>
      <c r="F3" s="52"/>
      <c r="G3" s="52"/>
      <c r="H3" s="52"/>
      <c r="I3" s="52"/>
      <c r="L3" s="80" t="s">
        <v>18</v>
      </c>
    </row>
    <row r="4" spans="1:12" s="27" customFormat="1" ht="29.25" customHeight="1">
      <c r="A4" s="257" t="s">
        <v>28</v>
      </c>
      <c r="B4" s="259" t="s">
        <v>180</v>
      </c>
      <c r="C4" s="259" t="s">
        <v>181</v>
      </c>
      <c r="D4" s="255" t="s">
        <v>54</v>
      </c>
      <c r="E4" s="255"/>
      <c r="F4" s="255"/>
      <c r="G4" s="255"/>
      <c r="H4" s="255"/>
      <c r="I4" s="255"/>
      <c r="J4" s="255"/>
      <c r="K4" s="255"/>
      <c r="L4" s="255"/>
    </row>
    <row r="5" spans="1:12" s="27" customFormat="1" ht="12" customHeight="1">
      <c r="A5" s="271"/>
      <c r="B5" s="318"/>
      <c r="C5" s="318"/>
      <c r="D5" s="259" t="s">
        <v>31</v>
      </c>
      <c r="E5" s="255" t="s">
        <v>23</v>
      </c>
      <c r="F5" s="255"/>
      <c r="G5" s="255" t="s">
        <v>284</v>
      </c>
      <c r="H5" s="255" t="s">
        <v>225</v>
      </c>
      <c r="I5" s="255" t="s">
        <v>286</v>
      </c>
      <c r="J5" s="255"/>
      <c r="K5" s="255" t="s">
        <v>282</v>
      </c>
      <c r="L5" s="255" t="s">
        <v>285</v>
      </c>
    </row>
    <row r="6" spans="1:12" s="27" customFormat="1" ht="51.75" customHeight="1">
      <c r="A6" s="258"/>
      <c r="B6" s="260"/>
      <c r="C6" s="260"/>
      <c r="D6" s="260"/>
      <c r="E6" s="66" t="s">
        <v>34</v>
      </c>
      <c r="F6" s="38" t="s">
        <v>35</v>
      </c>
      <c r="G6" s="255"/>
      <c r="H6" s="255"/>
      <c r="I6" s="66" t="s">
        <v>34</v>
      </c>
      <c r="J6" s="66" t="s">
        <v>227</v>
      </c>
      <c r="K6" s="255"/>
      <c r="L6" s="255"/>
    </row>
    <row r="7" spans="1:12" ht="28.5" customHeight="1">
      <c r="A7" s="42" t="s">
        <v>31</v>
      </c>
      <c r="B7" s="71"/>
      <c r="C7" s="71" t="s">
        <v>182</v>
      </c>
      <c r="D7" s="234">
        <f>D8+D9+D10+D11+D12+D13+D14+D15+D16+D17+D18+D19+D20++D21+D22</f>
        <v>6653.01</v>
      </c>
      <c r="E7" s="234">
        <f aca="true" t="shared" si="0" ref="E7:L7">SUM(E8:E22)</f>
        <v>6653.01</v>
      </c>
      <c r="F7" s="234">
        <f>SUM(F8:F22)</f>
        <v>6539.7</v>
      </c>
      <c r="G7" s="234">
        <f t="shared" si="0"/>
        <v>0</v>
      </c>
      <c r="H7" s="234">
        <f t="shared" si="0"/>
        <v>0</v>
      </c>
      <c r="I7" s="234">
        <f t="shared" si="0"/>
        <v>0</v>
      </c>
      <c r="J7" s="234">
        <f t="shared" si="0"/>
        <v>0</v>
      </c>
      <c r="K7" s="234">
        <f t="shared" si="0"/>
        <v>0</v>
      </c>
      <c r="L7" s="234">
        <f t="shared" si="0"/>
        <v>0</v>
      </c>
    </row>
    <row r="8" spans="1:12" ht="28.5" customHeight="1">
      <c r="A8" s="65" t="s">
        <v>392</v>
      </c>
      <c r="B8" s="65" t="s">
        <v>396</v>
      </c>
      <c r="C8" s="65" t="s">
        <v>397</v>
      </c>
      <c r="D8" s="234">
        <v>35</v>
      </c>
      <c r="E8" s="234">
        <v>35</v>
      </c>
      <c r="F8" s="234"/>
      <c r="G8" s="234"/>
      <c r="H8" s="234"/>
      <c r="I8" s="233"/>
      <c r="J8" s="235"/>
      <c r="K8" s="235"/>
      <c r="L8" s="235"/>
    </row>
    <row r="9" spans="1:12" ht="28.5" customHeight="1">
      <c r="A9" s="65"/>
      <c r="B9" s="65" t="s">
        <v>398</v>
      </c>
      <c r="C9" s="65"/>
      <c r="D9" s="234">
        <v>7.6</v>
      </c>
      <c r="E9" s="234">
        <v>7.6</v>
      </c>
      <c r="F9" s="236"/>
      <c r="G9" s="236"/>
      <c r="H9" s="236"/>
      <c r="I9" s="233"/>
      <c r="J9" s="235"/>
      <c r="K9" s="235"/>
      <c r="L9" s="235"/>
    </row>
    <row r="10" spans="1:12" ht="28.5" customHeight="1">
      <c r="A10" s="65"/>
      <c r="B10" s="65" t="s">
        <v>399</v>
      </c>
      <c r="C10" s="65"/>
      <c r="D10" s="234">
        <v>4</v>
      </c>
      <c r="E10" s="234">
        <v>4</v>
      </c>
      <c r="F10" s="236"/>
      <c r="G10" s="236"/>
      <c r="H10" s="236"/>
      <c r="I10" s="233"/>
      <c r="J10" s="235"/>
      <c r="K10" s="235"/>
      <c r="L10" s="235"/>
    </row>
    <row r="11" spans="1:12" ht="28.5" customHeight="1">
      <c r="A11" s="65"/>
      <c r="B11" s="65" t="s">
        <v>400</v>
      </c>
      <c r="C11" s="65" t="s">
        <v>401</v>
      </c>
      <c r="D11" s="234">
        <v>20</v>
      </c>
      <c r="E11" s="234">
        <v>20</v>
      </c>
      <c r="F11" s="236"/>
      <c r="G11" s="236"/>
      <c r="H11" s="236"/>
      <c r="I11" s="233"/>
      <c r="J11" s="235"/>
      <c r="K11" s="235"/>
      <c r="L11" s="235"/>
    </row>
    <row r="12" spans="1:12" ht="28.5" customHeight="1">
      <c r="A12" s="65"/>
      <c r="B12" s="65" t="s">
        <v>402</v>
      </c>
      <c r="C12" s="65" t="s">
        <v>403</v>
      </c>
      <c r="D12" s="234">
        <v>16</v>
      </c>
      <c r="E12" s="234">
        <v>16</v>
      </c>
      <c r="F12" s="236"/>
      <c r="G12" s="236"/>
      <c r="H12" s="236"/>
      <c r="I12" s="233"/>
      <c r="J12" s="235"/>
      <c r="K12" s="235"/>
      <c r="L12" s="235"/>
    </row>
    <row r="13" spans="1:12" ht="28.5" customHeight="1">
      <c r="A13" s="65"/>
      <c r="B13" s="65" t="s">
        <v>404</v>
      </c>
      <c r="C13" s="65" t="s">
        <v>405</v>
      </c>
      <c r="D13" s="234">
        <v>3</v>
      </c>
      <c r="E13" s="234">
        <v>3</v>
      </c>
      <c r="F13" s="236"/>
      <c r="G13" s="236"/>
      <c r="H13" s="236"/>
      <c r="I13" s="233"/>
      <c r="J13" s="235"/>
      <c r="K13" s="235"/>
      <c r="L13" s="235"/>
    </row>
    <row r="14" spans="1:12" ht="28.5" customHeight="1">
      <c r="A14" s="65"/>
      <c r="B14" s="65" t="s">
        <v>406</v>
      </c>
      <c r="C14" s="65" t="s">
        <v>407</v>
      </c>
      <c r="D14" s="234">
        <v>4</v>
      </c>
      <c r="E14" s="234">
        <v>4</v>
      </c>
      <c r="F14" s="236"/>
      <c r="G14" s="236"/>
      <c r="H14" s="236"/>
      <c r="I14" s="233"/>
      <c r="J14" s="235"/>
      <c r="K14" s="235"/>
      <c r="L14" s="235"/>
    </row>
    <row r="15" spans="1:12" ht="28.5" customHeight="1">
      <c r="A15" s="65"/>
      <c r="B15" s="65" t="s">
        <v>408</v>
      </c>
      <c r="C15" s="65" t="s">
        <v>409</v>
      </c>
      <c r="D15" s="234">
        <v>15</v>
      </c>
      <c r="E15" s="234">
        <v>15</v>
      </c>
      <c r="F15" s="236"/>
      <c r="G15" s="236"/>
      <c r="H15" s="236"/>
      <c r="I15" s="233"/>
      <c r="J15" s="235"/>
      <c r="K15" s="235"/>
      <c r="L15" s="235"/>
    </row>
    <row r="16" spans="1:12" ht="28.5" customHeight="1">
      <c r="A16" s="65"/>
      <c r="B16" s="65" t="s">
        <v>410</v>
      </c>
      <c r="C16" s="65" t="s">
        <v>411</v>
      </c>
      <c r="D16" s="234">
        <v>8.71</v>
      </c>
      <c r="E16" s="234">
        <v>8.71</v>
      </c>
      <c r="F16" s="236"/>
      <c r="G16" s="236"/>
      <c r="H16" s="236"/>
      <c r="I16" s="233"/>
      <c r="J16" s="235"/>
      <c r="K16" s="235"/>
      <c r="L16" s="235"/>
    </row>
    <row r="17" spans="1:12" ht="28.5" customHeight="1">
      <c r="A17" s="65"/>
      <c r="B17" s="65" t="s">
        <v>360</v>
      </c>
      <c r="C17" s="65" t="s">
        <v>360</v>
      </c>
      <c r="D17" s="234">
        <v>492.5</v>
      </c>
      <c r="E17" s="234">
        <v>492.5</v>
      </c>
      <c r="F17" s="234">
        <v>492.5</v>
      </c>
      <c r="G17" s="236"/>
      <c r="H17" s="236"/>
      <c r="I17" s="233"/>
      <c r="J17" s="235"/>
      <c r="K17" s="235"/>
      <c r="L17" s="235"/>
    </row>
    <row r="18" spans="1:12" ht="28.5" customHeight="1">
      <c r="A18" s="65"/>
      <c r="B18" s="65" t="s">
        <v>363</v>
      </c>
      <c r="C18" s="65" t="s">
        <v>363</v>
      </c>
      <c r="D18" s="234">
        <v>308</v>
      </c>
      <c r="E18" s="234">
        <v>308</v>
      </c>
      <c r="F18" s="234">
        <v>308</v>
      </c>
      <c r="G18" s="236"/>
      <c r="H18" s="236"/>
      <c r="I18" s="233"/>
      <c r="J18" s="235"/>
      <c r="K18" s="235"/>
      <c r="L18" s="235"/>
    </row>
    <row r="19" spans="1:12" ht="28.5" customHeight="1">
      <c r="A19" s="65"/>
      <c r="B19" s="65" t="s">
        <v>365</v>
      </c>
      <c r="C19" s="65" t="s">
        <v>365</v>
      </c>
      <c r="D19" s="234">
        <v>462.2</v>
      </c>
      <c r="E19" s="234">
        <v>462.2</v>
      </c>
      <c r="F19" s="234">
        <v>462.2</v>
      </c>
      <c r="G19" s="236"/>
      <c r="H19" s="236"/>
      <c r="I19" s="233"/>
      <c r="J19" s="235"/>
      <c r="K19" s="235"/>
      <c r="L19" s="235"/>
    </row>
    <row r="20" spans="1:12" ht="28.5" customHeight="1">
      <c r="A20" s="65"/>
      <c r="B20" s="65" t="s">
        <v>367</v>
      </c>
      <c r="C20" s="65" t="s">
        <v>367</v>
      </c>
      <c r="D20" s="234">
        <v>4291</v>
      </c>
      <c r="E20" s="234">
        <v>4291</v>
      </c>
      <c r="F20" s="234">
        <v>4291</v>
      </c>
      <c r="G20" s="236"/>
      <c r="H20" s="236"/>
      <c r="I20" s="233"/>
      <c r="J20" s="235"/>
      <c r="K20" s="235"/>
      <c r="L20" s="235"/>
    </row>
    <row r="21" spans="1:12" ht="28.5" customHeight="1">
      <c r="A21" s="65"/>
      <c r="B21" s="65" t="s">
        <v>370</v>
      </c>
      <c r="C21" s="65" t="s">
        <v>370</v>
      </c>
      <c r="D21" s="234">
        <v>925</v>
      </c>
      <c r="E21" s="234">
        <v>925</v>
      </c>
      <c r="F21" s="234">
        <v>925</v>
      </c>
      <c r="G21" s="236"/>
      <c r="H21" s="236"/>
      <c r="I21" s="233"/>
      <c r="J21" s="235"/>
      <c r="K21" s="235"/>
      <c r="L21" s="235"/>
    </row>
    <row r="22" spans="1:12" ht="28.5" customHeight="1">
      <c r="A22" s="65"/>
      <c r="B22" s="65" t="s">
        <v>372</v>
      </c>
      <c r="C22" s="65" t="s">
        <v>372</v>
      </c>
      <c r="D22" s="234">
        <v>61</v>
      </c>
      <c r="E22" s="234">
        <v>61</v>
      </c>
      <c r="F22" s="234">
        <v>61</v>
      </c>
      <c r="G22" s="236"/>
      <c r="H22" s="236"/>
      <c r="I22" s="233"/>
      <c r="J22" s="235"/>
      <c r="K22" s="235"/>
      <c r="L22" s="235"/>
    </row>
    <row r="23" spans="1:12" ht="30" customHeight="1">
      <c r="A23" s="269" t="s">
        <v>316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</row>
    <row r="24" spans="1:12" ht="12.7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</row>
  </sheetData>
  <sheetProtection/>
  <mergeCells count="14">
    <mergeCell ref="A24:L24"/>
    <mergeCell ref="A4:A6"/>
    <mergeCell ref="B4:B6"/>
    <mergeCell ref="C4:C6"/>
    <mergeCell ref="L5:L6"/>
    <mergeCell ref="I5:J5"/>
    <mergeCell ref="A23:L23"/>
    <mergeCell ref="A1:L1"/>
    <mergeCell ref="D4:L4"/>
    <mergeCell ref="E5:F5"/>
    <mergeCell ref="D5:D6"/>
    <mergeCell ref="G5:G6"/>
    <mergeCell ref="H5:H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10" t="s">
        <v>184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22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N2" s="69" t="s">
        <v>185</v>
      </c>
    </row>
    <row r="3" spans="1:14" ht="20.25" customHeight="1">
      <c r="A3" s="35" t="s">
        <v>331</v>
      </c>
      <c r="N3" s="70" t="s">
        <v>18</v>
      </c>
    </row>
    <row r="4" spans="1:14" s="27" customFormat="1" ht="30.75" customHeight="1">
      <c r="A4" s="322" t="s">
        <v>28</v>
      </c>
      <c r="B4" s="322" t="s">
        <v>186</v>
      </c>
      <c r="C4" s="322" t="s">
        <v>187</v>
      </c>
      <c r="D4" s="322" t="s">
        <v>188</v>
      </c>
      <c r="E4" s="322" t="s">
        <v>189</v>
      </c>
      <c r="F4" s="321" t="s">
        <v>54</v>
      </c>
      <c r="G4" s="321"/>
      <c r="H4" s="321"/>
      <c r="I4" s="321"/>
      <c r="J4" s="321"/>
      <c r="K4" s="321"/>
      <c r="L4" s="321"/>
      <c r="M4" s="321"/>
      <c r="N4" s="321"/>
    </row>
    <row r="5" spans="1:14" s="27" customFormat="1" ht="26.25" customHeight="1">
      <c r="A5" s="323"/>
      <c r="B5" s="323"/>
      <c r="C5" s="323"/>
      <c r="D5" s="323"/>
      <c r="E5" s="323"/>
      <c r="F5" s="319" t="s">
        <v>31</v>
      </c>
      <c r="G5" s="255" t="s">
        <v>23</v>
      </c>
      <c r="H5" s="255"/>
      <c r="I5" s="255" t="s">
        <v>284</v>
      </c>
      <c r="J5" s="255" t="s">
        <v>225</v>
      </c>
      <c r="K5" s="255" t="s">
        <v>286</v>
      </c>
      <c r="L5" s="255"/>
      <c r="M5" s="325" t="s">
        <v>282</v>
      </c>
      <c r="N5" s="325" t="s">
        <v>283</v>
      </c>
    </row>
    <row r="6" spans="1:14" s="27" customFormat="1" ht="48" customHeight="1">
      <c r="A6" s="324"/>
      <c r="B6" s="324"/>
      <c r="C6" s="324"/>
      <c r="D6" s="324"/>
      <c r="E6" s="324">
        <f>SUM(E7:E20)</f>
        <v>0</v>
      </c>
      <c r="F6" s="320"/>
      <c r="G6" s="66" t="s">
        <v>34</v>
      </c>
      <c r="H6" s="38" t="s">
        <v>35</v>
      </c>
      <c r="I6" s="255"/>
      <c r="J6" s="255"/>
      <c r="K6" s="66" t="s">
        <v>34</v>
      </c>
      <c r="L6" s="66" t="s">
        <v>227</v>
      </c>
      <c r="M6" s="325"/>
      <c r="N6" s="325"/>
    </row>
    <row r="7" spans="1:14" s="27" customFormat="1" ht="33" customHeight="1">
      <c r="A7" s="62" t="s">
        <v>31</v>
      </c>
      <c r="B7" s="47"/>
      <c r="C7" s="71"/>
      <c r="D7" s="71" t="s">
        <v>182</v>
      </c>
      <c r="E7" s="72">
        <f>SUM(E8:E22)</f>
        <v>0</v>
      </c>
      <c r="F7" s="73">
        <f>G7+I7+J7+K7+M7+N7</f>
        <v>0</v>
      </c>
      <c r="G7" s="67">
        <f>SUM(G8:G20)</f>
        <v>0</v>
      </c>
      <c r="H7" s="67">
        <f aca="true" t="shared" si="0" ref="H7:N7">SUM(H8:H20)</f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</row>
    <row r="8" spans="1:14" s="27" customFormat="1" ht="33" customHeight="1">
      <c r="A8" s="65" t="s">
        <v>244</v>
      </c>
      <c r="B8" s="47"/>
      <c r="C8" s="71"/>
      <c r="D8" s="71" t="s">
        <v>182</v>
      </c>
      <c r="E8" s="72">
        <f>SUM(E9:E23)</f>
        <v>0</v>
      </c>
      <c r="F8" s="73">
        <f aca="true" t="shared" si="1" ref="F8:F20">G8+I8+J8+K8+M8+N8</f>
        <v>0</v>
      </c>
      <c r="G8" s="67"/>
      <c r="H8" s="74"/>
      <c r="I8" s="74"/>
      <c r="J8" s="74"/>
      <c r="K8" s="75"/>
      <c r="L8" s="75"/>
      <c r="M8" s="75"/>
      <c r="N8" s="75"/>
    </row>
    <row r="9" spans="1:14" s="27" customFormat="1" ht="21.75" customHeight="1">
      <c r="A9" s="65"/>
      <c r="B9" s="47"/>
      <c r="C9" s="71"/>
      <c r="D9" s="71" t="s">
        <v>182</v>
      </c>
      <c r="E9" s="72">
        <f>SUM(E20:E24)</f>
        <v>0</v>
      </c>
      <c r="F9" s="73">
        <f t="shared" si="1"/>
        <v>0</v>
      </c>
      <c r="G9" s="67"/>
      <c r="H9" s="74"/>
      <c r="I9" s="74"/>
      <c r="J9" s="74"/>
      <c r="K9" s="75"/>
      <c r="L9" s="75"/>
      <c r="M9" s="75"/>
      <c r="N9" s="75"/>
    </row>
    <row r="10" spans="1:14" s="27" customFormat="1" ht="21.75" customHeight="1">
      <c r="A10" s="65"/>
      <c r="B10" s="47"/>
      <c r="C10" s="71"/>
      <c r="D10" s="71"/>
      <c r="E10" s="72"/>
      <c r="F10" s="73">
        <f t="shared" si="1"/>
        <v>0</v>
      </c>
      <c r="G10" s="67"/>
      <c r="H10" s="74"/>
      <c r="I10" s="74"/>
      <c r="J10" s="74"/>
      <c r="K10" s="75"/>
      <c r="L10" s="75"/>
      <c r="M10" s="75"/>
      <c r="N10" s="75"/>
    </row>
    <row r="11" spans="1:14" s="27" customFormat="1" ht="21.75" customHeight="1">
      <c r="A11" s="65"/>
      <c r="B11" s="47"/>
      <c r="C11" s="71"/>
      <c r="D11" s="71"/>
      <c r="E11" s="72"/>
      <c r="F11" s="73">
        <f t="shared" si="1"/>
        <v>0</v>
      </c>
      <c r="G11" s="67"/>
      <c r="H11" s="74"/>
      <c r="I11" s="74"/>
      <c r="J11" s="74"/>
      <c r="K11" s="75"/>
      <c r="L11" s="75"/>
      <c r="M11" s="75"/>
      <c r="N11" s="75"/>
    </row>
    <row r="12" spans="1:14" s="27" customFormat="1" ht="21.75" customHeight="1">
      <c r="A12" s="65"/>
      <c r="B12" s="47"/>
      <c r="C12" s="71"/>
      <c r="D12" s="71"/>
      <c r="E12" s="72"/>
      <c r="F12" s="73">
        <f t="shared" si="1"/>
        <v>0</v>
      </c>
      <c r="G12" s="67"/>
      <c r="H12" s="74"/>
      <c r="I12" s="74"/>
      <c r="J12" s="74"/>
      <c r="K12" s="75"/>
      <c r="L12" s="75"/>
      <c r="M12" s="75"/>
      <c r="N12" s="75"/>
    </row>
    <row r="13" spans="1:14" s="27" customFormat="1" ht="21.75" customHeight="1">
      <c r="A13" s="65"/>
      <c r="B13" s="47"/>
      <c r="C13" s="71"/>
      <c r="D13" s="71"/>
      <c r="E13" s="72"/>
      <c r="F13" s="73">
        <f t="shared" si="1"/>
        <v>0</v>
      </c>
      <c r="G13" s="67"/>
      <c r="H13" s="74"/>
      <c r="I13" s="74"/>
      <c r="J13" s="74"/>
      <c r="K13" s="75"/>
      <c r="L13" s="75"/>
      <c r="M13" s="75"/>
      <c r="N13" s="75"/>
    </row>
    <row r="14" spans="1:14" s="27" customFormat="1" ht="21.75" customHeight="1">
      <c r="A14" s="65"/>
      <c r="B14" s="47"/>
      <c r="C14" s="71"/>
      <c r="D14" s="71"/>
      <c r="E14" s="72"/>
      <c r="F14" s="73">
        <f t="shared" si="1"/>
        <v>0</v>
      </c>
      <c r="G14" s="67"/>
      <c r="H14" s="74"/>
      <c r="I14" s="74"/>
      <c r="J14" s="74"/>
      <c r="K14" s="75"/>
      <c r="L14" s="75"/>
      <c r="M14" s="75"/>
      <c r="N14" s="75"/>
    </row>
    <row r="15" spans="1:14" s="27" customFormat="1" ht="21.75" customHeight="1">
      <c r="A15" s="65"/>
      <c r="B15" s="47"/>
      <c r="C15" s="71"/>
      <c r="D15" s="71"/>
      <c r="E15" s="72"/>
      <c r="F15" s="73">
        <f t="shared" si="1"/>
        <v>0</v>
      </c>
      <c r="G15" s="67"/>
      <c r="H15" s="74"/>
      <c r="I15" s="74"/>
      <c r="J15" s="74"/>
      <c r="K15" s="75"/>
      <c r="L15" s="75"/>
      <c r="M15" s="75"/>
      <c r="N15" s="75"/>
    </row>
    <row r="16" spans="1:14" s="27" customFormat="1" ht="21.75" customHeight="1">
      <c r="A16" s="65"/>
      <c r="B16" s="47"/>
      <c r="C16" s="71"/>
      <c r="D16" s="71"/>
      <c r="E16" s="72"/>
      <c r="F16" s="73">
        <f t="shared" si="1"/>
        <v>0</v>
      </c>
      <c r="G16" s="67"/>
      <c r="H16" s="74"/>
      <c r="I16" s="74"/>
      <c r="J16" s="74"/>
      <c r="K16" s="75"/>
      <c r="L16" s="75"/>
      <c r="M16" s="75"/>
      <c r="N16" s="75"/>
    </row>
    <row r="17" spans="1:14" s="27" customFormat="1" ht="21.75" customHeight="1">
      <c r="A17" s="78" t="s">
        <v>52</v>
      </c>
      <c r="B17" s="47"/>
      <c r="C17" s="71"/>
      <c r="D17" s="71"/>
      <c r="E17" s="72"/>
      <c r="F17" s="73">
        <f t="shared" si="1"/>
        <v>0</v>
      </c>
      <c r="G17" s="67"/>
      <c r="H17" s="74"/>
      <c r="I17" s="74"/>
      <c r="J17" s="74"/>
      <c r="K17" s="75"/>
      <c r="L17" s="75"/>
      <c r="M17" s="75"/>
      <c r="N17" s="75"/>
    </row>
    <row r="18" spans="1:14" s="27" customFormat="1" ht="21.75" customHeight="1">
      <c r="A18" s="71"/>
      <c r="B18" s="47"/>
      <c r="C18" s="71"/>
      <c r="D18" s="71"/>
      <c r="E18" s="72"/>
      <c r="F18" s="73">
        <f t="shared" si="1"/>
        <v>0</v>
      </c>
      <c r="G18" s="67"/>
      <c r="H18" s="74"/>
      <c r="I18" s="74"/>
      <c r="J18" s="74"/>
      <c r="K18" s="75"/>
      <c r="L18" s="75"/>
      <c r="M18" s="75"/>
      <c r="N18" s="75"/>
    </row>
    <row r="19" spans="1:14" s="27" customFormat="1" ht="21.75" customHeight="1">
      <c r="A19" s="71"/>
      <c r="B19" s="47"/>
      <c r="C19" s="71"/>
      <c r="D19" s="71"/>
      <c r="E19" s="72"/>
      <c r="F19" s="73">
        <f t="shared" si="1"/>
        <v>0</v>
      </c>
      <c r="G19" s="67"/>
      <c r="H19" s="74"/>
      <c r="I19" s="74"/>
      <c r="J19" s="74"/>
      <c r="K19" s="75"/>
      <c r="L19" s="75"/>
      <c r="M19" s="75"/>
      <c r="N19" s="75"/>
    </row>
    <row r="20" spans="1:14" ht="21.75" customHeight="1">
      <c r="A20" s="65"/>
      <c r="B20" s="64"/>
      <c r="C20" s="65"/>
      <c r="D20" s="65" t="s">
        <v>182</v>
      </c>
      <c r="E20" s="72">
        <f>SUM(E22:E26)</f>
        <v>0</v>
      </c>
      <c r="F20" s="73">
        <f t="shared" si="1"/>
        <v>0</v>
      </c>
      <c r="G20" s="67"/>
      <c r="H20" s="68"/>
      <c r="I20" s="68"/>
      <c r="J20" s="68"/>
      <c r="K20" s="68"/>
      <c r="L20" s="68"/>
      <c r="M20" s="68"/>
      <c r="N20" s="68"/>
    </row>
    <row r="21" spans="1:13" ht="26.25" customHeight="1">
      <c r="A21" s="213" t="s">
        <v>317</v>
      </c>
      <c r="B21" s="58"/>
      <c r="C21" s="58"/>
      <c r="D21" s="58"/>
      <c r="E21" s="58"/>
      <c r="F21" s="58"/>
      <c r="G21" s="58"/>
      <c r="H21" s="58"/>
      <c r="I21" s="58"/>
      <c r="J21" s="58"/>
      <c r="K21" s="52"/>
      <c r="L21" s="52"/>
      <c r="M21" s="52"/>
    </row>
    <row r="22" ht="30.75" customHeight="1"/>
  </sheetData>
  <sheetProtection/>
  <mergeCells count="14">
    <mergeCell ref="M5:M6"/>
    <mergeCell ref="N5:N6"/>
    <mergeCell ref="D4:D6"/>
    <mergeCell ref="E4:E6"/>
    <mergeCell ref="F5:F6"/>
    <mergeCell ref="I5:I6"/>
    <mergeCell ref="J5:J6"/>
    <mergeCell ref="K5:L5"/>
    <mergeCell ref="A1:N1"/>
    <mergeCell ref="F4:N4"/>
    <mergeCell ref="G5:H5"/>
    <mergeCell ref="A4:A6"/>
    <mergeCell ref="B4:B6"/>
    <mergeCell ref="C4:C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10" t="s">
        <v>190</v>
      </c>
      <c r="B1" s="310"/>
      <c r="C1" s="310"/>
      <c r="D1" s="310"/>
      <c r="E1" s="310"/>
      <c r="F1" s="310"/>
      <c r="G1" s="310"/>
      <c r="H1" s="310"/>
    </row>
    <row r="2" spans="1:8" ht="18" customHeight="1">
      <c r="A2" s="61"/>
      <c r="B2" s="61"/>
      <c r="C2" s="61"/>
      <c r="D2" s="61"/>
      <c r="E2" s="61"/>
      <c r="F2" s="61"/>
      <c r="G2" s="61"/>
      <c r="H2" s="69" t="s">
        <v>191</v>
      </c>
    </row>
    <row r="3" spans="1:8" ht="22.5" customHeight="1">
      <c r="A3" s="35" t="s">
        <v>331</v>
      </c>
      <c r="H3" s="70" t="s">
        <v>18</v>
      </c>
    </row>
    <row r="4" spans="1:8" s="27" customFormat="1" ht="21.75" customHeight="1">
      <c r="A4" s="319" t="s">
        <v>28</v>
      </c>
      <c r="B4" s="330" t="s">
        <v>192</v>
      </c>
      <c r="C4" s="330" t="s">
        <v>193</v>
      </c>
      <c r="D4" s="326" t="s">
        <v>194</v>
      </c>
      <c r="E4" s="327"/>
      <c r="F4" s="328"/>
      <c r="G4" s="335" t="s">
        <v>287</v>
      </c>
      <c r="H4" s="338" t="s">
        <v>288</v>
      </c>
    </row>
    <row r="5" spans="1:8" s="27" customFormat="1" ht="26.25" customHeight="1">
      <c r="A5" s="329"/>
      <c r="B5" s="331"/>
      <c r="C5" s="331"/>
      <c r="D5" s="333" t="s">
        <v>43</v>
      </c>
      <c r="E5" s="333" t="s">
        <v>44</v>
      </c>
      <c r="F5" s="333" t="s">
        <v>45</v>
      </c>
      <c r="G5" s="336"/>
      <c r="H5" s="339" t="s">
        <v>226</v>
      </c>
    </row>
    <row r="6" spans="1:8" ht="49.5" customHeight="1">
      <c r="A6" s="320"/>
      <c r="B6" s="332"/>
      <c r="C6" s="332"/>
      <c r="D6" s="334"/>
      <c r="E6" s="334"/>
      <c r="F6" s="334"/>
      <c r="G6" s="337"/>
      <c r="H6" s="340"/>
    </row>
    <row r="7" spans="1:8" ht="24" customHeight="1">
      <c r="A7" s="63" t="s">
        <v>31</v>
      </c>
      <c r="B7" s="64"/>
      <c r="C7" s="65"/>
      <c r="D7" s="65"/>
      <c r="E7" s="65"/>
      <c r="F7" s="65"/>
      <c r="G7" s="65" t="s">
        <v>182</v>
      </c>
      <c r="H7" s="68"/>
    </row>
    <row r="8" spans="1:8" ht="25.5" customHeight="1">
      <c r="A8" s="203" t="s">
        <v>244</v>
      </c>
      <c r="B8" s="64"/>
      <c r="C8" s="65"/>
      <c r="D8" s="65"/>
      <c r="E8" s="65"/>
      <c r="F8" s="65"/>
      <c r="G8" s="65"/>
      <c r="H8" s="68"/>
    </row>
    <row r="9" spans="1:8" ht="25.5" customHeight="1">
      <c r="A9" s="65"/>
      <c r="B9" s="64"/>
      <c r="C9" s="65"/>
      <c r="D9" s="65"/>
      <c r="E9" s="65"/>
      <c r="F9" s="65"/>
      <c r="G9" s="65"/>
      <c r="H9" s="68"/>
    </row>
    <row r="10" spans="1:8" ht="25.5" customHeight="1">
      <c r="A10" s="65"/>
      <c r="B10" s="64"/>
      <c r="C10" s="65"/>
      <c r="D10" s="65"/>
      <c r="E10" s="65"/>
      <c r="F10" s="65"/>
      <c r="G10" s="65"/>
      <c r="H10" s="68"/>
    </row>
    <row r="11" spans="1:8" ht="25.5" customHeight="1">
      <c r="A11" s="65"/>
      <c r="B11" s="64"/>
      <c r="C11" s="65"/>
      <c r="D11" s="65"/>
      <c r="E11" s="65"/>
      <c r="F11" s="65"/>
      <c r="G11" s="65"/>
      <c r="H11" s="68"/>
    </row>
    <row r="12" spans="1:8" ht="25.5" customHeight="1">
      <c r="A12" s="65"/>
      <c r="B12" s="64"/>
      <c r="C12" s="65"/>
      <c r="D12" s="65"/>
      <c r="E12" s="65"/>
      <c r="F12" s="65"/>
      <c r="G12" s="65"/>
      <c r="H12" s="68"/>
    </row>
    <row r="13" spans="1:8" ht="25.5" customHeight="1">
      <c r="A13" s="65"/>
      <c r="B13" s="64"/>
      <c r="C13" s="65"/>
      <c r="D13" s="65"/>
      <c r="E13" s="65"/>
      <c r="F13" s="65"/>
      <c r="G13" s="65"/>
      <c r="H13" s="68"/>
    </row>
    <row r="14" spans="1:8" ht="25.5" customHeight="1">
      <c r="A14" s="65"/>
      <c r="B14" s="64"/>
      <c r="C14" s="65"/>
      <c r="D14" s="65"/>
      <c r="E14" s="65"/>
      <c r="F14" s="65"/>
      <c r="G14" s="65"/>
      <c r="H14" s="68"/>
    </row>
    <row r="15" spans="1:8" ht="25.5" customHeight="1">
      <c r="A15" s="65"/>
      <c r="B15" s="64"/>
      <c r="C15" s="65"/>
      <c r="D15" s="65"/>
      <c r="E15" s="65"/>
      <c r="F15" s="65"/>
      <c r="G15" s="65"/>
      <c r="H15" s="68"/>
    </row>
    <row r="16" spans="1:8" ht="25.5" customHeight="1">
      <c r="A16" s="65"/>
      <c r="B16" s="64"/>
      <c r="C16" s="65"/>
      <c r="D16" s="65"/>
      <c r="E16" s="65"/>
      <c r="F16" s="65"/>
      <c r="G16" s="65"/>
      <c r="H16" s="68"/>
    </row>
    <row r="17" spans="1:8" ht="25.5" customHeight="1">
      <c r="A17" s="78" t="s">
        <v>52</v>
      </c>
      <c r="B17" s="64"/>
      <c r="C17" s="65"/>
      <c r="D17" s="65"/>
      <c r="E17" s="65"/>
      <c r="F17" s="65"/>
      <c r="G17" s="65" t="s">
        <v>182</v>
      </c>
      <c r="H17" s="68"/>
    </row>
    <row r="18" spans="1:8" ht="25.5" customHeight="1">
      <c r="A18" s="65"/>
      <c r="B18" s="64"/>
      <c r="C18" s="65"/>
      <c r="D18" s="65"/>
      <c r="E18" s="65"/>
      <c r="F18" s="65"/>
      <c r="G18" s="65" t="s">
        <v>182</v>
      </c>
      <c r="H18" s="68"/>
    </row>
    <row r="19" spans="1:7" s="215" customFormat="1" ht="31.5" customHeight="1">
      <c r="A19" s="214" t="s">
        <v>327</v>
      </c>
      <c r="B19" s="214"/>
      <c r="C19" s="214"/>
      <c r="D19" s="214"/>
      <c r="E19" s="214"/>
      <c r="F19" s="214"/>
      <c r="G19" s="214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C55" sqref="C55"/>
    </sheetView>
  </sheetViews>
  <sheetFormatPr defaultColWidth="12" defaultRowHeight="11.25"/>
  <cols>
    <col min="1" max="1" width="43.5" style="170" customWidth="1"/>
    <col min="2" max="2" width="19.5" style="170" customWidth="1"/>
    <col min="3" max="3" width="25.5" style="170" customWidth="1"/>
    <col min="4" max="4" width="21.83203125" style="170" customWidth="1"/>
    <col min="5" max="5" width="18" style="170" customWidth="1"/>
    <col min="6" max="16384" width="12" style="170" customWidth="1"/>
  </cols>
  <sheetData>
    <row r="1" ht="26.25" customHeight="1">
      <c r="A1" s="169"/>
    </row>
    <row r="2" spans="1:5" ht="27">
      <c r="A2" s="341" t="s">
        <v>230</v>
      </c>
      <c r="B2" s="341"/>
      <c r="C2" s="341"/>
      <c r="D2" s="341"/>
      <c r="E2" s="341"/>
    </row>
    <row r="3" spans="1:5" ht="26.25" customHeight="1" thickBot="1">
      <c r="A3" s="35" t="s">
        <v>331</v>
      </c>
      <c r="E3" s="171" t="s">
        <v>231</v>
      </c>
    </row>
    <row r="4" spans="1:5" s="172" customFormat="1" ht="30" customHeight="1">
      <c r="A4" s="342" t="s">
        <v>232</v>
      </c>
      <c r="B4" s="344" t="s">
        <v>241</v>
      </c>
      <c r="C4" s="344" t="s">
        <v>242</v>
      </c>
      <c r="D4" s="346" t="s">
        <v>243</v>
      </c>
      <c r="E4" s="347"/>
    </row>
    <row r="5" spans="1:5" s="172" customFormat="1" ht="30" customHeight="1">
      <c r="A5" s="343"/>
      <c r="B5" s="345"/>
      <c r="C5" s="345"/>
      <c r="D5" s="173" t="s">
        <v>233</v>
      </c>
      <c r="E5" s="174" t="s">
        <v>234</v>
      </c>
    </row>
    <row r="6" spans="1:5" s="178" customFormat="1" ht="30" customHeight="1">
      <c r="A6" s="175" t="s">
        <v>235</v>
      </c>
      <c r="B6" s="176">
        <f>SUM(B7:B9)</f>
        <v>31.97</v>
      </c>
      <c r="C6" s="176">
        <f>SUM(C7:C9)</f>
        <v>30.91</v>
      </c>
      <c r="D6" s="176">
        <f>SUM(D7:D9)</f>
        <v>-1.06</v>
      </c>
      <c r="E6" s="177">
        <f aca="true" t="shared" si="0" ref="E6:E11">D6/B6*100</f>
        <v>-3.3156083828589304</v>
      </c>
    </row>
    <row r="7" spans="1:5" ht="30" customHeight="1">
      <c r="A7" s="179" t="s">
        <v>236</v>
      </c>
      <c r="B7" s="180"/>
      <c r="C7" s="181"/>
      <c r="D7" s="182">
        <f>C7-B7</f>
        <v>0</v>
      </c>
      <c r="E7" s="177"/>
    </row>
    <row r="8" spans="1:5" ht="30" customHeight="1">
      <c r="A8" s="183" t="s">
        <v>237</v>
      </c>
      <c r="B8" s="181">
        <v>1.47</v>
      </c>
      <c r="C8" s="181">
        <v>0.91</v>
      </c>
      <c r="D8" s="182">
        <f>C8-B8</f>
        <v>-0.5599999999999999</v>
      </c>
      <c r="E8" s="184">
        <f t="shared" si="0"/>
        <v>-38.095238095238095</v>
      </c>
    </row>
    <row r="9" spans="1:5" ht="30" customHeight="1">
      <c r="A9" s="183" t="s">
        <v>238</v>
      </c>
      <c r="B9" s="185">
        <v>30.5</v>
      </c>
      <c r="C9" s="185">
        <v>30</v>
      </c>
      <c r="D9" s="182">
        <f>C9-B9</f>
        <v>-0.5</v>
      </c>
      <c r="E9" s="184">
        <f t="shared" si="0"/>
        <v>-1.639344262295082</v>
      </c>
    </row>
    <row r="10" spans="1:5" ht="30" customHeight="1">
      <c r="A10" s="183" t="s">
        <v>239</v>
      </c>
      <c r="B10" s="181">
        <v>0</v>
      </c>
      <c r="C10" s="181">
        <v>0</v>
      </c>
      <c r="D10" s="182">
        <f>C10-B10</f>
        <v>0</v>
      </c>
      <c r="E10" s="177"/>
    </row>
    <row r="11" spans="1:5" ht="30" customHeight="1" thickBot="1">
      <c r="A11" s="186" t="s">
        <v>240</v>
      </c>
      <c r="B11" s="187">
        <f>21+3+6.5</f>
        <v>30.5</v>
      </c>
      <c r="C11" s="187">
        <f>21+3+6</f>
        <v>30</v>
      </c>
      <c r="D11" s="188">
        <f>C11-B11</f>
        <v>-0.5</v>
      </c>
      <c r="E11" s="189">
        <f t="shared" si="0"/>
        <v>-1.639344262295082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28" customWidth="1"/>
    <col min="2" max="4" width="7.16015625" style="29" customWidth="1"/>
    <col min="5" max="5" width="47" style="29" customWidth="1"/>
    <col min="6" max="6" width="39.5" style="29" customWidth="1"/>
    <col min="7" max="195" width="6.83203125" style="30" customWidth="1"/>
    <col min="196" max="196" width="6.83203125" style="0" customWidth="1"/>
  </cols>
  <sheetData>
    <row r="1" spans="1:6" s="24" customFormat="1" ht="36.75" customHeight="1">
      <c r="A1" s="31" t="s">
        <v>196</v>
      </c>
      <c r="B1" s="32"/>
      <c r="C1" s="32"/>
      <c r="D1" s="32"/>
      <c r="E1" s="32"/>
      <c r="F1" s="32"/>
    </row>
    <row r="2" spans="1:6" s="24" customFormat="1" ht="24" customHeight="1">
      <c r="A2" s="33"/>
      <c r="B2" s="33"/>
      <c r="C2" s="33"/>
      <c r="D2" s="33"/>
      <c r="E2" s="33"/>
      <c r="F2" s="34" t="s">
        <v>197</v>
      </c>
    </row>
    <row r="3" spans="1:6" s="24" customFormat="1" ht="15" customHeight="1">
      <c r="A3" s="311" t="s">
        <v>412</v>
      </c>
      <c r="B3" s="311"/>
      <c r="C3" s="311"/>
      <c r="D3" s="36"/>
      <c r="E3" s="36"/>
      <c r="F3" s="37" t="s">
        <v>18</v>
      </c>
    </row>
    <row r="4" spans="1:6" s="25" customFormat="1" ht="24" customHeight="1">
      <c r="A4" s="350" t="s">
        <v>28</v>
      </c>
      <c r="B4" s="255" t="s">
        <v>198</v>
      </c>
      <c r="C4" s="255"/>
      <c r="D4" s="255"/>
      <c r="E4" s="255" t="s">
        <v>42</v>
      </c>
      <c r="F4" s="351" t="s">
        <v>195</v>
      </c>
    </row>
    <row r="5" spans="1:6" s="25" customFormat="1" ht="24.75" customHeight="1">
      <c r="A5" s="350"/>
      <c r="B5" s="255"/>
      <c r="C5" s="255"/>
      <c r="D5" s="255"/>
      <c r="E5" s="255"/>
      <c r="F5" s="351"/>
    </row>
    <row r="6" spans="1:6" s="26" customFormat="1" ht="38.25" customHeight="1">
      <c r="A6" s="350"/>
      <c r="B6" s="39" t="s">
        <v>43</v>
      </c>
      <c r="C6" s="39" t="s">
        <v>44</v>
      </c>
      <c r="D6" s="39" t="s">
        <v>45</v>
      </c>
      <c r="E6" s="255"/>
      <c r="F6" s="351"/>
    </row>
    <row r="7" spans="1:195" s="27" customFormat="1" ht="35.25" customHeight="1">
      <c r="A7" s="40"/>
      <c r="B7" s="41"/>
      <c r="C7" s="41"/>
      <c r="D7" s="41"/>
      <c r="E7" s="42" t="s">
        <v>31</v>
      </c>
      <c r="F7" s="43">
        <f>SUM(F8:F11)</f>
        <v>8.08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</row>
    <row r="8" spans="1:6" ht="30" customHeight="1">
      <c r="A8" s="45" t="s">
        <v>394</v>
      </c>
      <c r="B8" s="46" t="s">
        <v>342</v>
      </c>
      <c r="C8" s="46" t="s">
        <v>343</v>
      </c>
      <c r="D8" s="46" t="s">
        <v>51</v>
      </c>
      <c r="E8" s="47" t="s">
        <v>344</v>
      </c>
      <c r="F8" s="48">
        <v>8.08</v>
      </c>
    </row>
    <row r="9" spans="1:6" ht="30" customHeight="1">
      <c r="A9" s="45"/>
      <c r="B9" s="46"/>
      <c r="C9" s="46"/>
      <c r="D9" s="46"/>
      <c r="E9" s="47"/>
      <c r="F9" s="48"/>
    </row>
    <row r="10" spans="1:6" ht="30" customHeight="1">
      <c r="A10" s="45"/>
      <c r="B10" s="46"/>
      <c r="C10" s="46"/>
      <c r="D10" s="46"/>
      <c r="E10" s="47"/>
      <c r="F10" s="48"/>
    </row>
    <row r="11" spans="1:6" ht="30" customHeight="1">
      <c r="A11" s="45"/>
      <c r="B11" s="46"/>
      <c r="C11" s="46"/>
      <c r="D11" s="46"/>
      <c r="E11" s="47"/>
      <c r="F11" s="48"/>
    </row>
    <row r="12" spans="1:6" ht="19.5" customHeight="1">
      <c r="A12" s="49" t="s">
        <v>199</v>
      </c>
      <c r="D12" s="50"/>
      <c r="E12" s="50"/>
      <c r="F12" s="50"/>
    </row>
    <row r="13" spans="1:6" ht="19.5" customHeight="1">
      <c r="A13" s="348" t="s">
        <v>318</v>
      </c>
      <c r="B13" s="349"/>
      <c r="C13" s="349"/>
      <c r="D13" s="349"/>
      <c r="E13" s="349"/>
      <c r="F13" s="349"/>
    </row>
    <row r="14" spans="1:6" ht="12">
      <c r="A14" s="349"/>
      <c r="B14" s="349"/>
      <c r="C14" s="349"/>
      <c r="D14" s="349"/>
      <c r="E14" s="349"/>
      <c r="F14" s="349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200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2" t="s">
        <v>201</v>
      </c>
    </row>
    <row r="3" spans="1:21" ht="12.75" customHeight="1">
      <c r="A3" s="35" t="s">
        <v>331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U3" s="23" t="s">
        <v>18</v>
      </c>
    </row>
    <row r="4" spans="1:21" ht="12.75" customHeight="1">
      <c r="A4" s="352" t="s">
        <v>28</v>
      </c>
      <c r="B4" s="352" t="s">
        <v>180</v>
      </c>
      <c r="C4" s="355" t="s">
        <v>54</v>
      </c>
      <c r="D4" s="355"/>
      <c r="E4" s="355"/>
      <c r="F4" s="355"/>
      <c r="G4" s="355"/>
      <c r="H4" s="355"/>
      <c r="I4" s="355"/>
      <c r="J4" s="355"/>
      <c r="K4" s="355"/>
      <c r="L4" s="357" t="s">
        <v>202</v>
      </c>
      <c r="M4" s="357" t="s">
        <v>203</v>
      </c>
      <c r="N4" s="326" t="s">
        <v>204</v>
      </c>
      <c r="O4" s="327"/>
      <c r="P4" s="327"/>
      <c r="Q4" s="328"/>
      <c r="R4" s="326" t="s">
        <v>205</v>
      </c>
      <c r="S4" s="327"/>
      <c r="T4" s="327"/>
      <c r="U4" s="328"/>
    </row>
    <row r="5" spans="1:21" ht="30" customHeight="1">
      <c r="A5" s="353"/>
      <c r="B5" s="353"/>
      <c r="C5" s="355" t="s">
        <v>31</v>
      </c>
      <c r="D5" s="255" t="s">
        <v>23</v>
      </c>
      <c r="E5" s="255"/>
      <c r="F5" s="356" t="s">
        <v>284</v>
      </c>
      <c r="G5" s="255" t="s">
        <v>225</v>
      </c>
      <c r="H5" s="356" t="s">
        <v>286</v>
      </c>
      <c r="I5" s="255"/>
      <c r="J5" s="356" t="s">
        <v>289</v>
      </c>
      <c r="K5" s="356" t="s">
        <v>285</v>
      </c>
      <c r="L5" s="336"/>
      <c r="M5" s="336"/>
      <c r="N5" s="357" t="s">
        <v>206</v>
      </c>
      <c r="O5" s="357" t="s">
        <v>207</v>
      </c>
      <c r="P5" s="357" t="s">
        <v>208</v>
      </c>
      <c r="Q5" s="357" t="s">
        <v>209</v>
      </c>
      <c r="R5" s="357" t="s">
        <v>206</v>
      </c>
      <c r="S5" s="357" t="s">
        <v>207</v>
      </c>
      <c r="T5" s="357" t="s">
        <v>208</v>
      </c>
      <c r="U5" s="357" t="s">
        <v>209</v>
      </c>
    </row>
    <row r="6" spans="1:21" ht="63.75" customHeight="1">
      <c r="A6" s="354"/>
      <c r="B6" s="354"/>
      <c r="C6" s="355"/>
      <c r="D6" s="66" t="s">
        <v>34</v>
      </c>
      <c r="E6" s="38" t="s">
        <v>35</v>
      </c>
      <c r="F6" s="255"/>
      <c r="G6" s="255"/>
      <c r="H6" s="66" t="s">
        <v>34</v>
      </c>
      <c r="I6" s="66" t="s">
        <v>227</v>
      </c>
      <c r="J6" s="255"/>
      <c r="K6" s="255"/>
      <c r="L6" s="337"/>
      <c r="M6" s="337"/>
      <c r="N6" s="337"/>
      <c r="O6" s="337"/>
      <c r="P6" s="337"/>
      <c r="Q6" s="337"/>
      <c r="R6" s="337"/>
      <c r="S6" s="337"/>
      <c r="T6" s="337"/>
      <c r="U6" s="337"/>
    </row>
    <row r="7" spans="1:21" ht="12.75" customHeight="1">
      <c r="A7" s="16"/>
      <c r="B7" s="16"/>
      <c r="C7" s="17">
        <f>D7+F7+G7+H7+J7+K7</f>
        <v>0</v>
      </c>
      <c r="D7" s="18">
        <f>SUM(D8:D15)</f>
        <v>0</v>
      </c>
      <c r="E7" s="18">
        <f aca="true" t="shared" si="0" ref="E7:K7">SUM(E8:E15)</f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9"/>
      <c r="M7" s="19"/>
      <c r="N7" s="21"/>
      <c r="O7" s="21"/>
      <c r="P7" s="21"/>
      <c r="Q7" s="21"/>
      <c r="R7" s="21"/>
      <c r="S7" s="21"/>
      <c r="T7" s="21"/>
      <c r="U7" s="21"/>
    </row>
    <row r="8" spans="1:21" ht="12.75" customHeight="1">
      <c r="A8" s="16"/>
      <c r="B8" s="16"/>
      <c r="C8" s="17">
        <f aca="true" t="shared" si="1" ref="C8:C15">D8+F8+G8+H8+J8+K8</f>
        <v>0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21"/>
      <c r="O8" s="21"/>
      <c r="P8" s="21"/>
      <c r="Q8" s="21"/>
      <c r="R8" s="21"/>
      <c r="S8" s="21"/>
      <c r="T8" s="21"/>
      <c r="U8" s="21"/>
    </row>
    <row r="9" spans="1:21" ht="12.75" customHeight="1">
      <c r="A9" s="16"/>
      <c r="B9" s="16"/>
      <c r="C9" s="17">
        <f t="shared" si="1"/>
        <v>0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21"/>
      <c r="O9" s="21"/>
      <c r="P9" s="21"/>
      <c r="Q9" s="21"/>
      <c r="R9" s="21"/>
      <c r="S9" s="21"/>
      <c r="T9" s="21"/>
      <c r="U9" s="21"/>
    </row>
    <row r="10" spans="1:21" ht="12.75" customHeight="1">
      <c r="A10" s="16"/>
      <c r="B10" s="16"/>
      <c r="C10" s="17">
        <f t="shared" si="1"/>
        <v>0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21"/>
      <c r="O10" s="21"/>
      <c r="P10" s="21"/>
      <c r="Q10" s="21"/>
      <c r="R10" s="21"/>
      <c r="S10" s="21"/>
      <c r="T10" s="21"/>
      <c r="U10" s="21"/>
    </row>
    <row r="11" spans="1:21" ht="12.75" customHeight="1">
      <c r="A11" s="16"/>
      <c r="B11" s="16"/>
      <c r="C11" s="17">
        <f t="shared" si="1"/>
        <v>0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1"/>
      <c r="O11" s="21"/>
      <c r="P11" s="21"/>
      <c r="Q11" s="21"/>
      <c r="R11" s="21"/>
      <c r="S11" s="21"/>
      <c r="T11" s="21"/>
      <c r="U11" s="21"/>
    </row>
    <row r="12" spans="1:21" ht="12.75" customHeight="1">
      <c r="A12" s="15"/>
      <c r="B12" s="15"/>
      <c r="C12" s="17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/>
      <c r="O12" s="21"/>
      <c r="P12" s="21"/>
      <c r="Q12" s="21"/>
      <c r="R12" s="21"/>
      <c r="S12" s="21"/>
      <c r="T12" s="21"/>
      <c r="U12" s="21"/>
    </row>
    <row r="13" spans="1:21" ht="12.75" customHeight="1">
      <c r="A13" s="15"/>
      <c r="B13" s="15"/>
      <c r="C13" s="17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1"/>
      <c r="O13" s="21"/>
      <c r="P13" s="21"/>
      <c r="Q13" s="21"/>
      <c r="R13" s="21"/>
      <c r="S13" s="21"/>
      <c r="T13" s="21"/>
      <c r="U13" s="21"/>
    </row>
    <row r="14" spans="1:21" ht="12.75" customHeight="1">
      <c r="A14" s="15"/>
      <c r="B14" s="15"/>
      <c r="C14" s="17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1"/>
      <c r="O14" s="21"/>
      <c r="P14" s="21"/>
      <c r="Q14" s="21"/>
      <c r="R14" s="21"/>
      <c r="S14" s="21"/>
      <c r="T14" s="21"/>
      <c r="U14" s="21"/>
    </row>
    <row r="15" spans="1:21" ht="12.75" customHeight="1">
      <c r="A15" s="15"/>
      <c r="B15" s="15"/>
      <c r="C15" s="17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/>
      <c r="O15" s="21"/>
      <c r="P15" s="21"/>
      <c r="Q15" s="21"/>
      <c r="R15" s="21"/>
      <c r="S15" s="21"/>
      <c r="T15" s="21"/>
      <c r="U15" s="21"/>
    </row>
    <row r="16" spans="1:21" ht="12.75" customHeight="1">
      <c r="A16" s="20" t="s">
        <v>183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ht="12.75" customHeight="1">
      <c r="A17" s="20"/>
    </row>
  </sheetData>
  <sheetProtection/>
  <mergeCells count="22">
    <mergeCell ref="U5:U6"/>
    <mergeCell ref="H5:I5"/>
    <mergeCell ref="J5:J6"/>
    <mergeCell ref="K5:K6"/>
    <mergeCell ref="N4:Q4"/>
    <mergeCell ref="M4:M6"/>
    <mergeCell ref="R5:R6"/>
    <mergeCell ref="R4:U4"/>
    <mergeCell ref="T5:T6"/>
    <mergeCell ref="N5:N6"/>
    <mergeCell ref="P5:P6"/>
    <mergeCell ref="L4:L6"/>
    <mergeCell ref="S5:S6"/>
    <mergeCell ref="Q5:Q6"/>
    <mergeCell ref="D5:E5"/>
    <mergeCell ref="O5:O6"/>
    <mergeCell ref="A4:A6"/>
    <mergeCell ref="B4:B6"/>
    <mergeCell ref="C5:C6"/>
    <mergeCell ref="F5:F6"/>
    <mergeCell ref="G5:G6"/>
    <mergeCell ref="C4:K4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7" sqref="C17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58" t="s">
        <v>210</v>
      </c>
      <c r="B1" s="358"/>
      <c r="C1" s="358"/>
      <c r="D1" s="358"/>
      <c r="E1" s="359"/>
    </row>
    <row r="2" spans="1:5" s="1" customFormat="1" ht="26.25" customHeight="1">
      <c r="A2" s="1" t="s">
        <v>211</v>
      </c>
      <c r="B2" s="242" t="s">
        <v>392</v>
      </c>
      <c r="E2" s="6"/>
    </row>
    <row r="3" spans="1:5" s="2" customFormat="1" ht="30" customHeight="1">
      <c r="A3" s="7" t="s">
        <v>212</v>
      </c>
      <c r="B3" s="8" t="s">
        <v>213</v>
      </c>
      <c r="C3" s="7" t="s">
        <v>214</v>
      </c>
      <c r="D3" s="7" t="s">
        <v>215</v>
      </c>
      <c r="E3" s="9" t="s">
        <v>216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217</v>
      </c>
      <c r="B5" s="360"/>
      <c r="C5" s="361"/>
      <c r="D5" s="361"/>
      <c r="E5" s="362"/>
    </row>
    <row r="6" spans="1:5" s="4" customFormat="1" ht="60.75" customHeight="1">
      <c r="A6" s="11" t="s">
        <v>218</v>
      </c>
      <c r="B6" s="363"/>
      <c r="C6" s="364"/>
      <c r="D6" s="364"/>
      <c r="E6" s="365"/>
    </row>
    <row r="7" spans="1:5" s="4" customFormat="1" ht="60.75" customHeight="1">
      <c r="A7" s="11" t="s">
        <v>219</v>
      </c>
      <c r="B7" s="363"/>
      <c r="C7" s="364"/>
      <c r="D7" s="364"/>
      <c r="E7" s="365"/>
    </row>
    <row r="8" s="1" customFormat="1" ht="21" customHeight="1">
      <c r="A8" s="1" t="s">
        <v>220</v>
      </c>
    </row>
    <row r="9" s="1" customFormat="1" ht="21" customHeight="1">
      <c r="A9" s="1" t="s">
        <v>221</v>
      </c>
    </row>
    <row r="10" s="1" customFormat="1" ht="21" customHeight="1">
      <c r="A10" s="1" t="s">
        <v>222</v>
      </c>
    </row>
    <row r="11" s="1" customFormat="1" ht="21" customHeight="1">
      <c r="A11" s="1" t="s">
        <v>223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2018-05-04T09:54:28Z</cp:lastPrinted>
  <dcterms:created xsi:type="dcterms:W3CDTF">2017-01-26T02:06:17Z</dcterms:created>
  <dcterms:modified xsi:type="dcterms:W3CDTF">2018-05-11T07:14:55Z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