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3000" windowHeight="6468" activeTab="2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'10一般公共预算基本支出经济分类表'!$A$1:$F$27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'14项目支出表'!$A$1:$P$21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'3部门收入总表'!$A$1:$O$31</definedName>
    <definedName name="_xlnm.Print_Area" localSheetId="5">'4部门支出总表'!$A$1:$J$31</definedName>
    <definedName name="_xlnm.Print_Area" localSheetId="6">'5部门支出总表 (资金来源)'!$A$1:$N$30</definedName>
    <definedName name="_xlnm.Print_Area" localSheetId="7">'6财政拨款收支总表'!$A$1:$O$9</definedName>
    <definedName name="_xlnm.Print_Area" localSheetId="8">'7财政拨款支出按功能分类'!$A$1:$J$31</definedName>
    <definedName name="_xlnm.Print_Area" localSheetId="9">'8一般公共预算支出表'!$A$1:$N$30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E11" i="18"/>
  <c r="G7"/>
  <c r="F6" i="12"/>
  <c r="H6"/>
  <c r="I6"/>
  <c r="F7"/>
  <c r="H7"/>
  <c r="F14"/>
  <c r="H14"/>
  <c r="I14"/>
  <c r="I7"/>
  <c r="F25"/>
  <c r="F24"/>
  <c r="F22"/>
  <c r="F21"/>
  <c r="F19"/>
  <c r="F20"/>
  <c r="H19"/>
  <c r="H21"/>
  <c r="I24"/>
  <c r="F7" i="11"/>
  <c r="J7"/>
  <c r="J8"/>
  <c r="F8"/>
  <c r="F15"/>
  <c r="J15"/>
  <c r="F26"/>
  <c r="F25"/>
  <c r="J25"/>
  <c r="F22"/>
  <c r="J22"/>
  <c r="F23"/>
  <c r="F21"/>
  <c r="F20"/>
  <c r="H7" i="9"/>
  <c r="F7" i="8"/>
  <c r="F8"/>
  <c r="F15"/>
  <c r="F21"/>
  <c r="F20"/>
  <c r="J7"/>
  <c r="J8"/>
  <c r="J15"/>
  <c r="I7" i="7"/>
  <c r="I8"/>
  <c r="G7"/>
  <c r="F7" s="1"/>
  <c r="D15" i="5"/>
  <c r="D6" i="21"/>
  <c r="D8"/>
  <c r="D9"/>
  <c r="E8"/>
  <c r="D7"/>
  <c r="E6"/>
  <c r="L7" i="19"/>
  <c r="G7"/>
  <c r="F7"/>
  <c r="J21" i="18"/>
  <c r="J20"/>
  <c r="J19"/>
  <c r="J18"/>
  <c r="D18" s="1"/>
  <c r="J17"/>
  <c r="J16"/>
  <c r="J15"/>
  <c r="J14"/>
  <c r="D14" s="1"/>
  <c r="J13"/>
  <c r="J12"/>
  <c r="J11"/>
  <c r="J10"/>
  <c r="D10" s="1"/>
  <c r="J9"/>
  <c r="J8"/>
  <c r="J7"/>
  <c r="E21"/>
  <c r="D21" s="1"/>
  <c r="E20"/>
  <c r="D20" s="1"/>
  <c r="E19"/>
  <c r="D19" s="1"/>
  <c r="E18"/>
  <c r="E17"/>
  <c r="D17" s="1"/>
  <c r="E16"/>
  <c r="E15"/>
  <c r="D15" s="1"/>
  <c r="E14"/>
  <c r="E13"/>
  <c r="D13" s="1"/>
  <c r="E12"/>
  <c r="D11"/>
  <c r="E10"/>
  <c r="E9"/>
  <c r="D9" s="1"/>
  <c r="E8"/>
  <c r="E7"/>
  <c r="D7" s="1"/>
  <c r="D16"/>
  <c r="D12"/>
  <c r="D8"/>
  <c r="AA20" i="13"/>
  <c r="Z20" s="1"/>
  <c r="AA19"/>
  <c r="AA18"/>
  <c r="Z18" s="1"/>
  <c r="AA17"/>
  <c r="AA16"/>
  <c r="Z16" s="1"/>
  <c r="AA15"/>
  <c r="Z15" s="1"/>
  <c r="AA14"/>
  <c r="Z14" s="1"/>
  <c r="AA13"/>
  <c r="AA12"/>
  <c r="Z12" s="1"/>
  <c r="AA11"/>
  <c r="AA10"/>
  <c r="Z10" s="1"/>
  <c r="AA9"/>
  <c r="AA8"/>
  <c r="Z8" s="1"/>
  <c r="Z19"/>
  <c r="Z17"/>
  <c r="Z13"/>
  <c r="Z11"/>
  <c r="Z9"/>
  <c r="Q20"/>
  <c r="P20" s="1"/>
  <c r="Q19"/>
  <c r="Q18"/>
  <c r="P18" s="1"/>
  <c r="Q17"/>
  <c r="Q16"/>
  <c r="P16" s="1"/>
  <c r="Q15"/>
  <c r="Q14"/>
  <c r="P14" s="1"/>
  <c r="Q13"/>
  <c r="Q12"/>
  <c r="P12" s="1"/>
  <c r="Q11"/>
  <c r="Q10"/>
  <c r="P10" s="1"/>
  <c r="Q9"/>
  <c r="Q8"/>
  <c r="P8" s="1"/>
  <c r="P19"/>
  <c r="P17"/>
  <c r="P15"/>
  <c r="P13"/>
  <c r="P11"/>
  <c r="P9"/>
  <c r="G20"/>
  <c r="F20" s="1"/>
  <c r="G19"/>
  <c r="G18"/>
  <c r="F18" s="1"/>
  <c r="G17"/>
  <c r="F17" s="1"/>
  <c r="E17" s="1"/>
  <c r="G16"/>
  <c r="F16" s="1"/>
  <c r="G15"/>
  <c r="G14"/>
  <c r="F14" s="1"/>
  <c r="G13"/>
  <c r="F13" s="1"/>
  <c r="E13" s="1"/>
  <c r="G12"/>
  <c r="F12" s="1"/>
  <c r="G11"/>
  <c r="G10"/>
  <c r="F10" s="1"/>
  <c r="G9"/>
  <c r="F9" s="1"/>
  <c r="E9" s="1"/>
  <c r="G8"/>
  <c r="F8" s="1"/>
  <c r="F19"/>
  <c r="E19" s="1"/>
  <c r="F15"/>
  <c r="F11"/>
  <c r="E11" s="1"/>
  <c r="K9" i="10"/>
  <c r="K8"/>
  <c r="K7"/>
  <c r="H9"/>
  <c r="H8"/>
  <c r="H7"/>
  <c r="C9"/>
  <c r="C8"/>
  <c r="C7"/>
  <c r="B7" s="1"/>
  <c r="K30" i="9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L31" i="7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G31"/>
  <c r="G30"/>
  <c r="G29"/>
  <c r="G28"/>
  <c r="G27"/>
  <c r="G26"/>
  <c r="F26" s="1"/>
  <c r="G25"/>
  <c r="G24"/>
  <c r="G23"/>
  <c r="G22"/>
  <c r="G21"/>
  <c r="F21" s="1"/>
  <c r="G20"/>
  <c r="G19"/>
  <c r="G18"/>
  <c r="F18" s="1"/>
  <c r="G17"/>
  <c r="F17" s="1"/>
  <c r="G16"/>
  <c r="G15"/>
  <c r="G14"/>
  <c r="G13"/>
  <c r="F13" s="1"/>
  <c r="G12"/>
  <c r="G11"/>
  <c r="G10"/>
  <c r="F10" s="1"/>
  <c r="G9"/>
  <c r="F9" s="1"/>
  <c r="G8"/>
  <c r="F31"/>
  <c r="F30"/>
  <c r="F27"/>
  <c r="F23"/>
  <c r="F22"/>
  <c r="F19"/>
  <c r="F15"/>
  <c r="F14"/>
  <c r="F11"/>
  <c r="O9" i="6"/>
  <c r="O8"/>
  <c r="O7"/>
  <c r="H9"/>
  <c r="H8"/>
  <c r="H7"/>
  <c r="C9"/>
  <c r="C8"/>
  <c r="B8" s="1"/>
  <c r="C7"/>
  <c r="B7" s="1"/>
  <c r="B9" l="1"/>
  <c r="E15" i="13"/>
  <c r="F25" i="7"/>
  <c r="F29"/>
  <c r="F8"/>
  <c r="F12"/>
  <c r="F16"/>
  <c r="F20"/>
  <c r="F24"/>
  <c r="F28"/>
  <c r="B8" i="10"/>
  <c r="B9"/>
  <c r="E10" i="13"/>
  <c r="E14"/>
  <c r="E18"/>
  <c r="E8"/>
  <c r="E12"/>
  <c r="E16"/>
  <c r="E20"/>
</calcChain>
</file>

<file path=xl/sharedStrings.xml><?xml version="1.0" encoding="utf-8"?>
<sst xmlns="http://schemas.openxmlformats.org/spreadsheetml/2006/main" count="983" uniqueCount="311">
  <si>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</si>
  <si>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</si>
  <si>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</si>
  <si>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</si>
  <si>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</si>
  <si>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</si>
  <si>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</si>
  <si>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</si>
  <si>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</si>
  <si>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</si>
  <si>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</si>
  <si>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</si>
  <si>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</si>
  <si>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</si>
  <si>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</si>
  <si>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</si>
  <si>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</si>
  <si>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</si>
  <si>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</si>
  <si>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</si>
  <si>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</si>
  <si>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</si>
  <si>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</si>
  <si>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</si>
  <si>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</si>
  <si>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</si>
  <si>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</si>
  <si>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</si>
  <si>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</si>
  <si>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</si>
  <si>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</si>
  <si>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</si>
  <si>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</si>
  <si>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</si>
  <si>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</si>
  <si>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</si>
  <si>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</si>
  <si>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</si>
  <si>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</si>
  <si>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</si>
  <si>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</si>
  <si>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</si>
  <si>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</si>
  <si>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</si>
  <si>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</si>
  <si>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</si>
  <si>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</si>
  <si>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</si>
  <si>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</si>
  <si>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</si>
  <si>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</si>
  <si>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</si>
  <si>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</si>
  <si>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</si>
  <si>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</si>
  <si>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</si>
  <si>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</si>
  <si>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</si>
  <si>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</si>
  <si>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</si>
  <si>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</si>
  <si>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</si>
  <si>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</si>
  <si>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</si>
  <si>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</si>
  <si>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</si>
  <si>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</si>
  <si>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</si>
  <si>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</si>
  <si>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</si>
  <si>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</si>
  <si>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</si>
  <si>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</si>
  <si>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</si>
  <si>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</si>
  <si>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</si>
  <si>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</si>
  <si>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</si>
  <si>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</si>
  <si>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</si>
  <si>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</si>
  <si>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</si>
  <si>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</si>
  <si>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</si>
  <si>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</si>
  <si>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</si>
  <si>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</si>
  <si>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</si>
  <si>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</si>
  <si>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</si>
  <si>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</si>
  <si>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</si>
  <si>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</si>
  <si>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</si>
  <si>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</si>
  <si>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</si>
  <si>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</si>
  <si>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</si>
  <si>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</si>
  <si>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</si>
  <si>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</si>
  <si>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</si>
  <si>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</si>
  <si>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</si>
  <si>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</si>
  <si>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</si>
  <si>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</si>
  <si>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</si>
  <si>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</si>
  <si>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</si>
  <si>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</si>
  <si>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</si>
  <si>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</si>
  <si>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</si>
  <si>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</si>
  <si>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</si>
  <si>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</si>
  <si>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</si>
  <si>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</si>
  <si>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</si>
  <si>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</si>
  <si>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</si>
  <si>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</si>
  <si>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</si>
  <si>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</si>
  <si>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</si>
  <si>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</si>
  <si>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</si>
  <si>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</si>
  <si>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</si>
  <si>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</si>
  <si>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</si>
  <si>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</si>
  <si>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</si>
  <si>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</si>
  <si>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</si>
  <si>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</si>
  <si>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</si>
  <si>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</si>
  <si>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</si>
  <si>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</si>
  <si>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</si>
  <si>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</si>
  <si>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</si>
  <si>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</si>
  <si>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</si>
  <si>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</si>
  <si>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</si>
  <si>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</si>
  <si>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</si>
  <si>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</si>
  <si>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</si>
  <si>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</si>
  <si>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</si>
  <si>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</si>
  <si>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</si>
  <si>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</si>
  <si>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</si>
  <si>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</si>
  <si>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</si>
  <si>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</si>
  <si>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</si>
  <si>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</si>
  <si>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</si>
  <si>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</si>
  <si>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</si>
  <si>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</si>
  <si>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</si>
  <si>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</si>
  <si>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</si>
  <si>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</si>
  <si>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</si>
  <si>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</si>
  <si>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</si>
  <si>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</si>
  <si>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</si>
  <si>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</si>
  <si>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</si>
  <si>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</si>
  <si>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</si>
  <si>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</si>
  <si>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</si>
  <si>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</si>
  <si>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</si>
  <si>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</si>
  <si>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</si>
  <si>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</si>
  <si>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</si>
  <si>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</si>
  <si>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</si>
  <si>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</si>
  <si>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</si>
  <si>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</si>
  <si>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</si>
  <si>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</si>
  <si>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</si>
  <si>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</si>
  <si>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</si>
  <si>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</si>
  <si>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</si>
  <si>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</si>
  <si>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</si>
  <si>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</si>
  <si>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</si>
  <si>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</si>
  <si>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</si>
  <si>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</si>
  <si>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</si>
  <si>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</si>
  <si>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</si>
  <si>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</si>
  <si>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</si>
  <si>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新宾满族自治县卫生健康局2020年部门预算和“三公”经费预算公开表</t>
    <phoneticPr fontId="1" type="noConversion"/>
  </si>
  <si>
    <t>部门名称：新宾满族自治县卫生健康局</t>
    <phoneticPr fontId="1" type="noConversion"/>
  </si>
  <si>
    <t>新宾满族自治县卫生健康局</t>
  </si>
  <si>
    <t xml:space="preserve">  新宾满族自治县卫生健康局</t>
  </si>
  <si>
    <t>社会保障和就业支出</t>
  </si>
  <si>
    <t xml:space="preserve">    新宾满族自治县卫生健康局</t>
  </si>
  <si>
    <t>05</t>
  </si>
  <si>
    <t xml:space="preserve">  行政事业单位养老支出</t>
  </si>
  <si>
    <t xml:space="preserve">      新宾满族自治县卫生健康局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</si>
  <si>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</si>
  <si>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</si>
  <si>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</si>
  <si>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</si>
  <si>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10</t>
  </si>
  <si>
    <t xml:space="preserve">  社会福利</t>
  </si>
  <si>
    <t xml:space="preserve">  10</t>
  </si>
  <si>
    <t>02</t>
  </si>
  <si>
    <t xml:space="preserve">    老年福利</t>
  </si>
  <si>
    <t>卫生健康支出</t>
  </si>
  <si>
    <t xml:space="preserve">  卫生健康管理事务</t>
  </si>
  <si>
    <t xml:space="preserve">  01</t>
  </si>
  <si>
    <t xml:space="preserve">    行政运行（医疗卫生管理事务）</t>
  </si>
  <si>
    <t xml:space="preserve">  公立医院</t>
  </si>
  <si>
    <t xml:space="preserve">  02</t>
  </si>
  <si>
    <t xml:space="preserve">    综合医院</t>
  </si>
  <si>
    <t>03</t>
  </si>
  <si>
    <t xml:space="preserve">  基层医疗卫生机构</t>
  </si>
  <si>
    <t xml:space="preserve">  03</t>
  </si>
  <si>
    <t>99</t>
  </si>
  <si>
    <t xml:space="preserve">    其他基层医疗卫生机构支出</t>
  </si>
  <si>
    <t>04</t>
  </si>
  <si>
    <t xml:space="preserve">  公共卫生</t>
  </si>
  <si>
    <t xml:space="preserve">  04</t>
  </si>
  <si>
    <t>08</t>
  </si>
  <si>
    <t xml:space="preserve">    基本公共卫生服务</t>
  </si>
  <si>
    <t>09</t>
  </si>
  <si>
    <t xml:space="preserve">    重大公共卫生服务</t>
  </si>
  <si>
    <t>07</t>
  </si>
  <si>
    <t xml:space="preserve">  计划生育事务</t>
  </si>
  <si>
    <t xml:space="preserve">  07</t>
  </si>
  <si>
    <t>17</t>
  </si>
  <si>
    <t xml:space="preserve">    计划生育服务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</si>
  <si>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</si>
  <si>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</si>
  <si>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</si>
  <si>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</si>
  <si>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</si>
  <si>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</si>
  <si>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</si>
  <si>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</si>
  <si>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</si>
  <si>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</si>
  <si>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</si>
  <si>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</si>
  <si>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</si>
  <si>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</si>
  <si>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</si>
  <si>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</si>
  <si>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</si>
  <si>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</si>
  <si>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</si>
  <si>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</si>
  <si>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</si>
  <si>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</si>
  <si>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</si>
  <si>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生活补助</t>
  </si>
  <si>
    <t xml:space="preserve">  奖励金</t>
  </si>
  <si>
    <t xml:space="preserve">  其他对个人和家庭的补助</t>
  </si>
  <si>
    <t>生育关怀</t>
  </si>
  <si>
    <t>对农村计划生育独生子女遭受意外伤害、突发事故等方面的帮扶和慰问资金</t>
  </si>
  <si>
    <t>中心户长</t>
  </si>
  <si>
    <t>用于中心户长人员工资报酬，全县740人，每人每年600元，共444000元</t>
  </si>
  <si>
    <t>村卫生室实施基本药物制度补偿金</t>
  </si>
  <si>
    <t>1.我县共有156个村卫生室，总服务人口190000人，根据新政发（2013）6号文件精神，村卫生室实施国家基本药物制度村卫生室专项业务经费8000元（每所/年，共计124.8万元）；补偿金5元（服务人口/年，共计95万元）；提取医疗风险基金（服务人口/年/1元，共计19万元）。以上共需资金239万元。2.乡村医生参加合同制职工基本养老保险，药品零差价销售，解决村医养老问题，全县参加基本养老保险村医85人，缴费基数2651673.6元，按16%计算需43万元。3.老年村医生活补助。老年乡村医生356人，需资金114万元。以上共计396万元</t>
  </si>
  <si>
    <t>奖扶、特扶</t>
  </si>
  <si>
    <t>用于对农村独生子女父母60周岁计划生育家庭奖励扶助和特别扶助。奖扶标准：960元/人/年（2020年预计5080人，县财政按20%配套，应需98万元）；特扶（死亡）标准：7320元/人/年（2020年预计407人，县财政按18%配套，应需54万元）；特扶（伤残）标准：5760元/人/年（2020年按196人计算，县财政按18%配套，需资金20万元）；结扎后遗症、并发症（二级）标准：3600元/人/年；（三级）标准：2400元/人/年（2020年36人，县财政按18%配套，需2万元）。以上资金合计174万元，均“一卡通”发放</t>
  </si>
  <si>
    <t>关停并转破产企业职工独生子女父母补助</t>
  </si>
  <si>
    <t>根据抚政办发（2016）60号文件精神，2020年将发放2014年以前关停并转破产企业职工独生子女父母人员退补费。2020年发放人数约797人（2019年497人，比上年增加198人，增长率66%），其中：正常退休发放人数730人（人/次/2000元，共146万元）；独生子女伤残、死亡和未生养子女发放人数67人（人/次/3000元，共计20万元），经测算第四批发放补助资金共需166万元。按市、县1：1比例承担费用，2020年我县需配套83万元</t>
  </si>
  <si>
    <t>老龄工作经费</t>
  </si>
  <si>
    <t>根据辽老龄办发（2015）45号文件和抚民发（2016）1号文件精神，要求每名老年人县本级不低于年人均3元的标准发放，我县有老年人口65800人，需197400元</t>
  </si>
  <si>
    <t>免费孕前优生健康检查</t>
  </si>
  <si>
    <t>定点单位在妇幼保健计划生育服务中心，对农村男女免费进行婚前体检，补助标准为每对夫妇300元</t>
  </si>
  <si>
    <t>基层医疗卫生机构实施基本药物制度补偿资金</t>
  </si>
  <si>
    <t>1.基层医疗卫生机构实施国家基本药物制度补偿资金1200万元（按照2018年财政多退少补实际拨付数计算）。2乡镇卫生院职工16%的单位承担养老金，全县15所乡镇卫生院职工265人，缴费基数1583万元，16%养老金为254万元。两项共计1454万元。</t>
  </si>
  <si>
    <t>独生子女父母奖励</t>
  </si>
  <si>
    <t>1.对农村独生子女0-18周岁计划生育家庭的独生子女父母每人每年60元补助。实行一卡通发放</t>
  </si>
  <si>
    <t>基本公共卫生</t>
  </si>
  <si>
    <t>根据辽卫字（2018）48号文件精神，2020年人均基本公共卫生服务补助标准为74元/人，其中省以上补助44元/每人，市配套15元/人，县配套15元/人。全县按人口297000人计算，每人15元，全年需县配套446万元</t>
  </si>
  <si>
    <t>结扎后遗症、并发症、大病号治疗费</t>
  </si>
  <si>
    <t>用于对计划生育结扎后遗症、并发症医药费、大病号治疗补助5万元</t>
  </si>
  <si>
    <t>公立医院改革</t>
  </si>
  <si>
    <t>每年安排补助资金856万元</t>
  </si>
  <si>
    <t>重大公共卫生</t>
  </si>
  <si>
    <t>用于开展春、秋两季“爱国卫生清洁月”、“除四害”活动，购买鼠药40000元，购买蚊蝇药品20000元，购买蟑螂药品17000元，培训费3000元。共需资金8万元</t>
  </si>
  <si>
    <t>计划生育特殊家庭护理保险费</t>
  </si>
  <si>
    <t>根据辽卫发（2017）22号文件精神，在全省开展计划生育特殊家庭住院护理保险工作。2019年我县符合计划生育特殊家庭护理保险参保人员预计，2020年发放人数约753人（2019年502人，比上年增加296人，增长率144%，2020年人数按比2019年人数增长50%计算），参保人员保险费每人每年150元，省级承担50%以上，市、县两级按1：1配套，我县需配套5.7万元</t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</si>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</sst>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6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5" borderId="4" applyNumberFormat="0" applyFont="0" applyAlignment="0" applyProtection="0">
      <alignment vertical="center"/>
    </xf>
  </cellStyleXfs>
  <cellXfs count="556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4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1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1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2" fillId="0" borderId="0" xfId="111">
      <alignment vertical="center"/>
    </xf>
    <xf numFmtId="0" fontId="10" fillId="0" borderId="0" xfId="111" applyFont="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8" fillId="0" borderId="6" xfId="111" applyFont="1" applyBorder="1" applyAlignment="1">
      <alignment vertical="center" wrapText="1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181" fontId="12" fillId="0" borderId="13" xfId="126" applyNumberFormat="1" applyFont="1" applyBorder="1">
      <alignment vertic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178" fontId="13" fillId="0" borderId="15" xfId="126" applyNumberFormat="1" applyFont="1" applyBorder="1">
      <alignment vertical="center"/>
    </xf>
    <xf numFmtId="181" fontId="13" fillId="0" borderId="16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0" fontId="36" fillId="0" borderId="17" xfId="126" applyFont="1" applyBorder="1" applyAlignment="1">
      <alignment vertical="center"/>
    </xf>
    <xf numFmtId="182" fontId="13" fillId="0" borderId="6" xfId="126" applyNumberFormat="1" applyFont="1" applyBorder="1" applyAlignment="1">
      <alignment horizontal="right"/>
    </xf>
    <xf numFmtId="182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111" applyFont="1">
      <alignment vertical="center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40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42" fillId="0" borderId="6" xfId="73" applyFont="1" applyBorder="1" applyAlignment="1">
      <alignment horizontal="center" vertical="center" wrapText="1"/>
    </xf>
    <xf numFmtId="0" fontId="42" fillId="0" borderId="6" xfId="76" applyFont="1" applyBorder="1" applyAlignment="1">
      <alignment horizontal="center" vertical="center" wrapText="1"/>
    </xf>
    <xf numFmtId="0" fontId="42" fillId="0" borderId="18" xfId="78" applyFont="1" applyBorder="1" applyAlignment="1">
      <alignment horizontal="center" vertical="center" wrapText="1"/>
    </xf>
    <xf numFmtId="0" fontId="42" fillId="0" borderId="6" xfId="78" applyFont="1" applyBorder="1" applyAlignment="1">
      <alignment horizontal="center" vertical="center" wrapText="1"/>
    </xf>
    <xf numFmtId="0" fontId="42" fillId="0" borderId="6" xfId="111" applyFont="1" applyBorder="1" applyAlignment="1">
      <alignment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8" xfId="78" applyFont="1" applyBorder="1" applyAlignment="1">
      <alignment horizontal="center" vertical="center" wrapText="1"/>
    </xf>
    <xf numFmtId="0" fontId="43" fillId="0" borderId="6" xfId="111" applyFont="1" applyBorder="1" applyAlignment="1">
      <alignment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42" fillId="0" borderId="6" xfId="82" applyFont="1" applyBorder="1" applyAlignment="1">
      <alignment horizontal="center" vertical="center" wrapText="1"/>
    </xf>
    <xf numFmtId="0" fontId="46" fillId="0" borderId="6" xfId="82" applyFont="1" applyBorder="1" applyAlignment="1">
      <alignment horizontal="center" vertical="center" wrapText="1"/>
    </xf>
    <xf numFmtId="182" fontId="31" fillId="0" borderId="6" xfId="123" applyNumberFormat="1" applyFont="1" applyFill="1" applyBorder="1" applyAlignment="1">
      <alignment horizontal="right"/>
    </xf>
    <xf numFmtId="0" fontId="48" fillId="0" borderId="6" xfId="117" applyFont="1" applyFill="1" applyBorder="1" applyAlignment="1">
      <alignment vertical="center"/>
    </xf>
    <xf numFmtId="0" fontId="48" fillId="0" borderId="7" xfId="117" applyFont="1" applyFill="1" applyBorder="1" applyAlignment="1">
      <alignment vertical="center"/>
    </xf>
    <xf numFmtId="0" fontId="48" fillId="0" borderId="9" xfId="11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52" fillId="0" borderId="0" xfId="0" applyFont="1">
      <alignment vertical="center"/>
    </xf>
    <xf numFmtId="180" fontId="47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2" fontId="10" fillId="0" borderId="6" xfId="123" applyNumberFormat="1" applyFont="1" applyFill="1" applyBorder="1" applyAlignment="1" applyProtection="1">
      <alignment horizontal="right" vertical="center" wrapText="1"/>
    </xf>
    <xf numFmtId="182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4" applyFont="1" applyFill="1" applyAlignment="1">
      <alignment vertical="center"/>
    </xf>
    <xf numFmtId="182" fontId="2" fillId="0" borderId="6" xfId="123" applyNumberFormat="1" applyFill="1" applyBorder="1" applyAlignment="1">
      <alignment horizontal="right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0" fontId="10" fillId="0" borderId="7" xfId="117" applyFont="1" applyFill="1" applyBorder="1" applyAlignment="1">
      <alignment vertical="center"/>
    </xf>
    <xf numFmtId="182" fontId="48" fillId="0" borderId="6" xfId="123" applyNumberFormat="1" applyFont="1" applyFill="1" applyBorder="1" applyAlignment="1" applyProtection="1">
      <alignment horizontal="right" wrapText="1"/>
    </xf>
    <xf numFmtId="180" fontId="49" fillId="0" borderId="6" xfId="123" applyNumberFormat="1" applyFont="1" applyFill="1" applyBorder="1" applyAlignment="1">
      <alignment horizontal="right"/>
    </xf>
    <xf numFmtId="182" fontId="31" fillId="0" borderId="6" xfId="123" applyNumberFormat="1" applyFont="1" applyFill="1" applyBorder="1" applyAlignment="1">
      <alignment horizontal="right"/>
    </xf>
    <xf numFmtId="182" fontId="32" fillId="0" borderId="6" xfId="123" applyNumberFormat="1" applyFont="1" applyFill="1" applyBorder="1" applyAlignment="1" applyProtection="1">
      <alignment horizontal="right" vertical="center"/>
    </xf>
    <xf numFmtId="182" fontId="32" fillId="0" borderId="6" xfId="127" applyNumberFormat="1" applyFont="1" applyFill="1" applyBorder="1" applyAlignment="1" applyProtection="1">
      <alignment horizontal="right" vertical="center" wrapText="1"/>
    </xf>
    <xf numFmtId="0" fontId="8" fillId="0" borderId="5" xfId="127" applyFont="1" applyFill="1" applyBorder="1" applyAlignment="1">
      <alignment horizontal="left" vertical="center"/>
    </xf>
    <xf numFmtId="182" fontId="41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41" fillId="0" borderId="6" xfId="124" applyNumberFormat="1" applyFont="1" applyFill="1" applyBorder="1" applyAlignment="1">
      <alignment horizontal="left" wrapText="1"/>
    </xf>
    <xf numFmtId="180" fontId="41" fillId="0" borderId="11" xfId="124" applyNumberFormat="1" applyFont="1" applyFill="1" applyBorder="1" applyAlignment="1">
      <alignment horizontal="right" wrapText="1"/>
    </xf>
    <xf numFmtId="4" fontId="41" fillId="0" borderId="11" xfId="124" applyNumberFormat="1" applyFont="1" applyFill="1" applyBorder="1" applyAlignment="1">
      <alignment horizontal="right" wrapText="1"/>
    </xf>
    <xf numFmtId="182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2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2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182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2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2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2" fontId="33" fillId="0" borderId="6" xfId="81" applyNumberFormat="1" applyFont="1" applyFill="1" applyBorder="1" applyAlignment="1" applyProtection="1">
      <alignment horizontal="right"/>
    </xf>
    <xf numFmtId="182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8" fillId="0" borderId="0" xfId="127" applyFont="1" applyFill="1" applyBorder="1" applyAlignment="1">
      <alignment horizontal="left" vertical="center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2" fontId="34" fillId="0" borderId="6" xfId="82" applyNumberFormat="1" applyFont="1" applyFill="1" applyBorder="1" applyAlignment="1" applyProtection="1">
      <alignment horizontal="right" wrapText="1"/>
    </xf>
    <xf numFmtId="182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3" applyNumberFormat="1" applyFont="1" applyFill="1" applyBorder="1" applyAlignment="1" applyProtection="1">
      <alignment horizontal="right" wrapText="1"/>
    </xf>
    <xf numFmtId="182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2" fontId="8" fillId="0" borderId="6" xfId="84" applyNumberFormat="1" applyFont="1" applyFill="1" applyBorder="1" applyAlignment="1">
      <alignment horizontal="right" wrapText="1"/>
    </xf>
    <xf numFmtId="182" fontId="10" fillId="0" borderId="6" xfId="84" applyNumberFormat="1" applyFont="1" applyFill="1" applyBorder="1" applyAlignment="1" applyProtection="1">
      <alignment horizontal="right" wrapText="1"/>
    </xf>
    <xf numFmtId="0" fontId="8" fillId="0" borderId="0" xfId="172" applyNumberFormat="1" applyFont="1" applyFill="1" applyAlignment="1" applyProtection="1">
      <alignment horizontal="centerContinuous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2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2" fontId="10" fillId="0" borderId="6" xfId="85" applyNumberFormat="1" applyFont="1" applyFill="1" applyBorder="1" applyAlignment="1" applyProtection="1">
      <alignment horizontal="right" wrapText="1"/>
    </xf>
    <xf numFmtId="182" fontId="10" fillId="0" borderId="6" xfId="85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2" fontId="10" fillId="0" borderId="6" xfId="86" applyNumberFormat="1" applyFont="1" applyFill="1" applyBorder="1" applyAlignment="1" applyProtection="1">
      <alignment horizontal="right" wrapText="1"/>
    </xf>
    <xf numFmtId="182" fontId="10" fillId="0" borderId="6" xfId="86" applyNumberFormat="1" applyFont="1" applyFill="1" applyBorder="1" applyAlignment="1">
      <alignment horizontal="right" wrapText="1"/>
    </xf>
    <xf numFmtId="0" fontId="8" fillId="0" borderId="5" xfId="129" applyFont="1" applyFill="1" applyBorder="1" applyAlignment="1">
      <alignment horizontal="left" vertical="center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182" fontId="38" fillId="0" borderId="6" xfId="173" applyNumberFormat="1" applyFont="1" applyFill="1" applyBorder="1" applyAlignment="1" applyProtection="1">
      <alignment horizontal="right" wrapText="1"/>
    </xf>
    <xf numFmtId="0" fontId="38" fillId="0" borderId="7" xfId="111" applyNumberFormat="1" applyFont="1" applyFill="1" applyBorder="1" applyAlignment="1" applyProtection="1">
      <alignment horizontal="left" wrapText="1"/>
    </xf>
    <xf numFmtId="49" fontId="38" fillId="0" borderId="7" xfId="111" applyNumberFormat="1" applyFont="1" applyFill="1" applyBorder="1" applyAlignment="1" applyProtection="1">
      <alignment horizontal="left" wrapText="1"/>
    </xf>
    <xf numFmtId="182" fontId="39" fillId="0" borderId="6" xfId="111" applyNumberFormat="1" applyFont="1" applyFill="1" applyBorder="1" applyAlignment="1">
      <alignment horizontal="right" wrapText="1"/>
    </xf>
    <xf numFmtId="182" fontId="10" fillId="0" borderId="6" xfId="174" applyNumberFormat="1" applyFont="1" applyFill="1" applyBorder="1" applyAlignment="1" applyProtection="1">
      <alignment horizontal="right" wrapText="1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2" fontId="10" fillId="0" borderId="6" xfId="112" applyNumberFormat="1" applyFont="1" applyFill="1" applyBorder="1" applyAlignment="1" applyProtection="1">
      <alignment horizontal="right" wrapText="1"/>
    </xf>
    <xf numFmtId="182" fontId="10" fillId="0" borderId="6" xfId="175" applyNumberFormat="1" applyFont="1" applyFill="1" applyBorder="1" applyAlignment="1" applyProtection="1">
      <alignment horizontal="right" wrapText="1"/>
    </xf>
    <xf numFmtId="182" fontId="1" fillId="0" borderId="6" xfId="112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2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2" fontId="12" fillId="0" borderId="6" xfId="126" applyNumberFormat="1" applyFont="1" applyFill="1" applyBorder="1" applyAlignment="1">
      <alignment horizontal="right"/>
    </xf>
    <xf numFmtId="182" fontId="44" fillId="0" borderId="6" xfId="126" applyNumberFormat="1" applyFont="1" applyFill="1" applyBorder="1" applyAlignment="1">
      <alignment horizontal="right"/>
    </xf>
    <xf numFmtId="10" fontId="44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2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5" fillId="0" borderId="20" xfId="115" applyNumberFormat="1" applyFont="1" applyFill="1" applyBorder="1" applyAlignment="1" applyProtection="1">
      <alignment horizontal="left"/>
    </xf>
    <xf numFmtId="49" fontId="45" fillId="0" borderId="20" xfId="115" applyNumberFormat="1" applyFont="1" applyFill="1" applyBorder="1" applyAlignment="1" applyProtection="1">
      <alignment horizontal="left"/>
    </xf>
    <xf numFmtId="0" fontId="45" fillId="0" borderId="20" xfId="115" applyNumberFormat="1" applyFont="1" applyFill="1" applyBorder="1" applyAlignment="1" applyProtection="1">
      <alignment horizontal="left" wrapText="1"/>
    </xf>
    <xf numFmtId="4" fontId="45" fillId="0" borderId="20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3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1" xfId="116" applyNumberFormat="1" applyFont="1" applyFill="1" applyBorder="1" applyAlignment="1" applyProtection="1">
      <alignment horizontal="center" vertical="center"/>
    </xf>
    <xf numFmtId="0" fontId="9" fillId="26" borderId="21" xfId="116" applyNumberFormat="1" applyFont="1" applyFill="1" applyBorder="1" applyAlignment="1" applyProtection="1">
      <alignment vertical="center"/>
    </xf>
    <xf numFmtId="0" fontId="9" fillId="26" borderId="21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181" fontId="13" fillId="0" borderId="6" xfId="126" applyNumberFormat="1" applyFont="1" applyFill="1" applyBorder="1" applyAlignment="1">
      <alignment horizontal="right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4" applyFont="1" applyAlignment="1">
      <alignment horizontal="left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42" fillId="0" borderId="8" xfId="124" applyFont="1" applyBorder="1" applyAlignment="1">
      <alignment horizontal="center" vertical="center" wrapText="1"/>
    </xf>
    <xf numFmtId="0" fontId="42" fillId="0" borderId="11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0" borderId="6" xfId="73" applyFont="1" applyBorder="1" applyAlignment="1">
      <alignment horizontal="center" vertical="center" wrapText="1"/>
    </xf>
    <xf numFmtId="0" fontId="51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42" fillId="0" borderId="8" xfId="73" applyFont="1" applyBorder="1" applyAlignment="1">
      <alignment horizontal="center" vertical="center" wrapText="1"/>
    </xf>
    <xf numFmtId="0" fontId="42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9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Border="1" applyAlignment="1">
      <alignment horizontal="center" vertical="center"/>
    </xf>
    <xf numFmtId="0" fontId="8" fillId="0" borderId="19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9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/>
    </xf>
    <xf numFmtId="0" fontId="42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8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19" xfId="78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5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2" xfId="78" applyFont="1" applyBorder="1" applyAlignment="1">
      <alignment horizontal="center" vertical="center" wrapText="1"/>
    </xf>
    <xf numFmtId="0" fontId="8" fillId="0" borderId="8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8" fillId="0" borderId="19" xfId="80" applyFont="1" applyFill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8" fillId="0" borderId="6" xfId="82" applyFont="1" applyBorder="1" applyAlignment="1">
      <alignment horizontal="center" vertical="center" wrapText="1"/>
    </xf>
    <xf numFmtId="0" fontId="50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1" fillId="0" borderId="0" xfId="82" applyFont="1" applyAlignment="1">
      <alignment horizontal="center" vertical="center"/>
    </xf>
    <xf numFmtId="0" fontId="8" fillId="0" borderId="8" xfId="82" applyFont="1" applyBorder="1" applyAlignment="1">
      <alignment horizontal="center" vertical="center"/>
    </xf>
    <xf numFmtId="0" fontId="2" fillId="0" borderId="19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19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8" fillId="0" borderId="6" xfId="82" applyFont="1" applyFill="1" applyBorder="1" applyAlignment="1">
      <alignment horizontal="center" vertical="center"/>
    </xf>
    <xf numFmtId="0" fontId="50" fillId="0" borderId="6" xfId="82" applyFont="1" applyBorder="1" applyAlignment="1">
      <alignment horizontal="center" vertical="center" wrapText="1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35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2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9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9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6" xfId="111" applyFont="1" applyBorder="1" applyAlignment="1">
      <alignment horizontal="center" vertical="center" wrapText="1"/>
    </xf>
    <xf numFmtId="0" fontId="42" fillId="0" borderId="6" xfId="111" applyFont="1" applyBorder="1" applyAlignment="1">
      <alignment horizontal="center" vertical="center" wrapText="1"/>
    </xf>
    <xf numFmtId="0" fontId="42" fillId="0" borderId="8" xfId="111" applyFont="1" applyBorder="1" applyAlignment="1">
      <alignment horizontal="center" vertical="center" wrapText="1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9" fillId="0" borderId="24" xfId="112" applyNumberFormat="1" applyFont="1" applyFill="1" applyBorder="1" applyAlignment="1" applyProtection="1">
      <alignment horizontal="center" vertical="center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9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9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9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6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37" fillId="0" borderId="27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12" fillId="0" borderId="29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8" fillId="0" borderId="6" xfId="116" applyFont="1" applyBorder="1" applyAlignment="1">
      <alignment horizontal="center" vertical="center" wrapText="1"/>
    </xf>
    <xf numFmtId="0" fontId="9" fillId="26" borderId="19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5政府采购表" xfId="131"/>
    <cellStyle name="常规_Sheet1_16购买服务表" xfId="132"/>
    <cellStyle name="常规_Sheet1_19绩效情况表" xfId="133"/>
    <cellStyle name="常规_附件1：2016年部门预算和“三公”经费预算公开表样" xfId="134"/>
    <cellStyle name="好 2" xfId="135"/>
    <cellStyle name="好_（新增预算公开表20160201）2016年鞍山市市本级一般公共预算经济分类预算表" xfId="136"/>
    <cellStyle name="好_11纳入预算管理的行政事业性收费支出预算明细表" xfId="137"/>
    <cellStyle name="好_12纳入预算管理的政府性基金" xfId="138"/>
    <cellStyle name="好_13国有资本经营支出" xfId="139"/>
    <cellStyle name="好_14项目支出表" xfId="140"/>
    <cellStyle name="好_15政府采购表" xfId="141"/>
    <cellStyle name="好_16购买服务表" xfId="142"/>
    <cellStyle name="好_17一般公共预算“三公”经费" xfId="143"/>
    <cellStyle name="好_19绩效情况表" xfId="144"/>
    <cellStyle name="好_2部门收支总表" xfId="145"/>
    <cellStyle name="好_3部门收入总表" xfId="146"/>
    <cellStyle name="好_5部门支出总表 (资金来源)" xfId="147"/>
    <cellStyle name="好_6财政拨款收支总表" xfId="148"/>
    <cellStyle name="好_9一般公共预算基本支出表（资金来源）" xfId="149"/>
    <cellStyle name="好_StartUp" xfId="150"/>
    <cellStyle name="好_StartUp_11纳入预算管理的行政事业性收费支出预算明细表" xfId="151"/>
    <cellStyle name="好_StartUp_12纳入预算管理的政府性基金" xfId="152"/>
    <cellStyle name="好_StartUp_13国有资本经营支出" xfId="153"/>
    <cellStyle name="好_StartUp_14项目支出表" xfId="154"/>
    <cellStyle name="好_StartUp_15政府采购表" xfId="155"/>
    <cellStyle name="好_StartUp_16购买服务表" xfId="156"/>
    <cellStyle name="好_StartUp_17一般公共预算“三公”经费" xfId="157"/>
    <cellStyle name="好_StartUp_19绩效情况表" xfId="158"/>
    <cellStyle name="好_StartUp_2部门收支总表" xfId="159"/>
    <cellStyle name="好_StartUp_3部门收入总表" xfId="160"/>
    <cellStyle name="好_StartUp_5部门支出总表 (资金来源)" xfId="161"/>
    <cellStyle name="好_StartUp_6财政拨款收支总表" xfId="162"/>
    <cellStyle name="好_StartUp_9一般公共预算基本支出表（资金来源）" xfId="163"/>
    <cellStyle name="好_StartUp_目录" xfId="164"/>
    <cellStyle name="好_StartUp_预算公开情况信息反馈表（非公开样本）" xfId="165"/>
    <cellStyle name="好_目录" xfId="166"/>
    <cellStyle name="好_填报模板 " xfId="167"/>
    <cellStyle name="好_预算公开情况信息反馈表（非公开样本）" xfId="168"/>
    <cellStyle name="计算 2" xfId="169"/>
    <cellStyle name="检查单元格 2" xfId="170"/>
    <cellStyle name="千位分隔[0] 11" xfId="171"/>
    <cellStyle name="千位分隔[0] 14_11纳入预算管理的行政事业性收费支出预算明细表" xfId="172"/>
    <cellStyle name="千位分隔[0] 17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着色 1" xfId="190"/>
    <cellStyle name="着色 2" xfId="191"/>
    <cellStyle name="着色 3" xfId="192"/>
    <cellStyle name="着色 4" xfId="193"/>
    <cellStyle name="着色 5" xfId="194"/>
    <cellStyle name="着色 6" xfId="195"/>
    <cellStyle name="注释 2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4.4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60" customFormat="1" ht="30.6">
      <c r="A8" s="324" t="s">
        <v>212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9"/>
      <c r="R8" s="9"/>
      <c r="S8" s="9"/>
      <c r="T8" s="10"/>
      <c r="U8" s="159">
        <v>3342.11</v>
      </c>
      <c r="V8" s="9"/>
      <c r="W8" s="9"/>
      <c r="X8" s="9"/>
      <c r="Y8" s="2"/>
      <c r="Z8" s="2"/>
    </row>
    <row r="9" spans="1:26" ht="17.399999999999999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8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0.6">
      <c r="A12" s="327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8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8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topLeftCell="A4" workbookViewId="0">
      <selection activeCell="I10" sqref="I10"/>
    </sheetView>
  </sheetViews>
  <sheetFormatPr defaultRowHeight="14.4"/>
  <cols>
    <col min="1" max="1" width="13.44140625" customWidth="1"/>
    <col min="6" max="6" width="9.5546875" bestFit="1" customWidth="1"/>
    <col min="8" max="8" width="9.5546875" bestFit="1" customWidth="1"/>
  </cols>
  <sheetData>
    <row r="1" spans="1:14" ht="27" customHeight="1">
      <c r="A1" s="431" t="s">
        <v>96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210" t="s">
        <v>213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32" t="s">
        <v>66</v>
      </c>
      <c r="B4" s="432" t="s">
        <v>79</v>
      </c>
      <c r="C4" s="432"/>
      <c r="D4" s="432"/>
      <c r="E4" s="433" t="s">
        <v>80</v>
      </c>
      <c r="F4" s="433" t="s">
        <v>95</v>
      </c>
      <c r="G4" s="433"/>
      <c r="H4" s="433"/>
      <c r="I4" s="433"/>
      <c r="J4" s="433"/>
      <c r="K4" s="433"/>
      <c r="L4" s="433"/>
      <c r="M4" s="433"/>
      <c r="N4" s="433"/>
    </row>
    <row r="5" spans="1:14" ht="36" customHeight="1">
      <c r="A5" s="432"/>
      <c r="B5" s="71" t="s">
        <v>81</v>
      </c>
      <c r="C5" s="71" t="s">
        <v>82</v>
      </c>
      <c r="D5" s="70" t="s">
        <v>83</v>
      </c>
      <c r="E5" s="433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60" customFormat="1" ht="13.5" customHeight="1">
      <c r="A6" s="209"/>
      <c r="B6" s="205"/>
      <c r="C6" s="206"/>
      <c r="D6" s="206"/>
      <c r="E6" s="209" t="s">
        <v>69</v>
      </c>
      <c r="F6" s="207">
        <f>G6+H6+I6</f>
        <v>5121.7300000000005</v>
      </c>
      <c r="G6" s="207">
        <v>117.4</v>
      </c>
      <c r="H6" s="207">
        <f>H7</f>
        <v>4245.5700000000006</v>
      </c>
      <c r="I6" s="207">
        <f>I7</f>
        <v>758.76</v>
      </c>
      <c r="J6" s="207">
        <v>0</v>
      </c>
      <c r="K6" s="208">
        <v>0</v>
      </c>
      <c r="L6" s="208">
        <v>0</v>
      </c>
      <c r="M6" s="208">
        <v>0</v>
      </c>
      <c r="N6" s="208">
        <v>0</v>
      </c>
    </row>
    <row r="7" spans="1:14" ht="13.5" customHeight="1">
      <c r="A7" s="209" t="s">
        <v>214</v>
      </c>
      <c r="B7" s="205"/>
      <c r="C7" s="206"/>
      <c r="D7" s="206"/>
      <c r="E7" s="209"/>
      <c r="F7" s="207">
        <f>F8+F14+F28</f>
        <v>5121.7300000000005</v>
      </c>
      <c r="G7" s="207">
        <v>117.4</v>
      </c>
      <c r="H7" s="207">
        <f>H8+H14</f>
        <v>4245.5700000000006</v>
      </c>
      <c r="I7" s="207">
        <f>I8+I14</f>
        <v>758.76</v>
      </c>
      <c r="J7" s="207">
        <v>0</v>
      </c>
      <c r="K7" s="208">
        <v>0</v>
      </c>
      <c r="L7" s="208">
        <v>0</v>
      </c>
      <c r="M7" s="208">
        <v>0</v>
      </c>
      <c r="N7" s="208">
        <v>0</v>
      </c>
    </row>
    <row r="8" spans="1:14" ht="13.5" customHeight="1">
      <c r="A8" s="209" t="s">
        <v>215</v>
      </c>
      <c r="B8" s="205">
        <v>208</v>
      </c>
      <c r="C8" s="206"/>
      <c r="D8" s="206"/>
      <c r="E8" s="209" t="s">
        <v>216</v>
      </c>
      <c r="F8" s="207">
        <v>33.950000000000003</v>
      </c>
      <c r="G8" s="207">
        <v>12.98</v>
      </c>
      <c r="H8" s="207">
        <v>20.6</v>
      </c>
      <c r="I8" s="207">
        <v>0.37</v>
      </c>
      <c r="J8" s="207">
        <v>0</v>
      </c>
      <c r="K8" s="208">
        <v>0</v>
      </c>
      <c r="L8" s="208">
        <v>0</v>
      </c>
      <c r="M8" s="208">
        <v>0</v>
      </c>
      <c r="N8" s="208">
        <v>0</v>
      </c>
    </row>
    <row r="9" spans="1:14" ht="13.5" customHeight="1">
      <c r="A9" s="209" t="s">
        <v>217</v>
      </c>
      <c r="B9" s="205"/>
      <c r="C9" s="206" t="s">
        <v>218</v>
      </c>
      <c r="D9" s="206"/>
      <c r="E9" s="209" t="s">
        <v>219</v>
      </c>
      <c r="F9" s="207">
        <v>13.95</v>
      </c>
      <c r="G9" s="207">
        <v>12.98</v>
      </c>
      <c r="H9" s="207">
        <v>0.6</v>
      </c>
      <c r="I9" s="207">
        <v>0.37</v>
      </c>
      <c r="J9" s="207">
        <v>0</v>
      </c>
      <c r="K9" s="208">
        <v>0</v>
      </c>
      <c r="L9" s="208">
        <v>0</v>
      </c>
      <c r="M9" s="208">
        <v>0</v>
      </c>
      <c r="N9" s="208">
        <v>0</v>
      </c>
    </row>
    <row r="10" spans="1:14" ht="13.5" customHeight="1">
      <c r="A10" s="209" t="s">
        <v>220</v>
      </c>
      <c r="B10" s="205">
        <v>208</v>
      </c>
      <c r="C10" s="206" t="s">
        <v>221</v>
      </c>
      <c r="D10" s="206" t="s">
        <v>222</v>
      </c>
      <c r="E10" s="209" t="s">
        <v>223</v>
      </c>
      <c r="F10" s="207">
        <v>0.97</v>
      </c>
      <c r="G10" s="207">
        <v>0</v>
      </c>
      <c r="H10" s="207">
        <v>0.6</v>
      </c>
      <c r="I10" s="207">
        <v>0.37</v>
      </c>
      <c r="J10" s="207">
        <v>0</v>
      </c>
      <c r="K10" s="208">
        <v>0</v>
      </c>
      <c r="L10" s="208">
        <v>0</v>
      </c>
      <c r="M10" s="208">
        <v>0</v>
      </c>
      <c r="N10" s="208">
        <v>0</v>
      </c>
    </row>
    <row r="11" spans="1:14" ht="13.5" customHeight="1">
      <c r="A11" s="209" t="s">
        <v>220</v>
      </c>
      <c r="B11" s="205">
        <v>208</v>
      </c>
      <c r="C11" s="206" t="s">
        <v>221</v>
      </c>
      <c r="D11" s="206" t="s">
        <v>218</v>
      </c>
      <c r="E11" s="209" t="s">
        <v>224</v>
      </c>
      <c r="F11" s="207">
        <v>12.98</v>
      </c>
      <c r="G11" s="207">
        <v>12.98</v>
      </c>
      <c r="H11" s="207">
        <v>0</v>
      </c>
      <c r="I11" s="207">
        <v>0</v>
      </c>
      <c r="J11" s="207">
        <v>0</v>
      </c>
      <c r="K11" s="208">
        <v>0</v>
      </c>
      <c r="L11" s="208">
        <v>0</v>
      </c>
      <c r="M11" s="208">
        <v>0</v>
      </c>
      <c r="N11" s="208">
        <v>0</v>
      </c>
    </row>
    <row r="12" spans="1:14" ht="13.5" customHeight="1">
      <c r="A12" s="209" t="s">
        <v>217</v>
      </c>
      <c r="B12" s="205"/>
      <c r="C12" s="206" t="s">
        <v>225</v>
      </c>
      <c r="D12" s="206"/>
      <c r="E12" s="209" t="s">
        <v>226</v>
      </c>
      <c r="F12" s="207">
        <v>20</v>
      </c>
      <c r="G12" s="207">
        <v>0</v>
      </c>
      <c r="H12" s="207">
        <v>20</v>
      </c>
      <c r="I12" s="207">
        <v>0</v>
      </c>
      <c r="J12" s="207">
        <v>0</v>
      </c>
      <c r="K12" s="208">
        <v>0</v>
      </c>
      <c r="L12" s="208">
        <v>0</v>
      </c>
      <c r="M12" s="208">
        <v>0</v>
      </c>
      <c r="N12" s="208">
        <v>0</v>
      </c>
    </row>
    <row r="13" spans="1:14" ht="13.5" customHeight="1">
      <c r="A13" s="209" t="s">
        <v>220</v>
      </c>
      <c r="B13" s="205">
        <v>208</v>
      </c>
      <c r="C13" s="206" t="s">
        <v>227</v>
      </c>
      <c r="D13" s="206" t="s">
        <v>228</v>
      </c>
      <c r="E13" s="209" t="s">
        <v>229</v>
      </c>
      <c r="F13" s="207">
        <v>20</v>
      </c>
      <c r="G13" s="207">
        <v>0</v>
      </c>
      <c r="H13" s="207">
        <v>20</v>
      </c>
      <c r="I13" s="207">
        <v>0</v>
      </c>
      <c r="J13" s="207">
        <v>0</v>
      </c>
      <c r="K13" s="208">
        <v>0</v>
      </c>
      <c r="L13" s="208">
        <v>0</v>
      </c>
      <c r="M13" s="208">
        <v>0</v>
      </c>
      <c r="N13" s="208">
        <v>0</v>
      </c>
    </row>
    <row r="14" spans="1:14" ht="13.5" customHeight="1">
      <c r="A14" s="209" t="s">
        <v>215</v>
      </c>
      <c r="B14" s="205">
        <v>210</v>
      </c>
      <c r="C14" s="206"/>
      <c r="D14" s="206"/>
      <c r="E14" s="209" t="s">
        <v>230</v>
      </c>
      <c r="F14" s="207">
        <f>G14+H14+I14</f>
        <v>5078.4900000000007</v>
      </c>
      <c r="G14" s="207">
        <v>95.13</v>
      </c>
      <c r="H14" s="207">
        <f>H15+H17+H19+H21</f>
        <v>4224.97</v>
      </c>
      <c r="I14" s="207">
        <f>I15+I24</f>
        <v>758.39</v>
      </c>
      <c r="J14" s="207">
        <v>0</v>
      </c>
      <c r="K14" s="208">
        <v>0</v>
      </c>
      <c r="L14" s="208">
        <v>0</v>
      </c>
      <c r="M14" s="208">
        <v>0</v>
      </c>
      <c r="N14" s="208">
        <v>0</v>
      </c>
    </row>
    <row r="15" spans="1:14" ht="13.5" customHeight="1">
      <c r="A15" s="209" t="s">
        <v>217</v>
      </c>
      <c r="B15" s="205"/>
      <c r="C15" s="206" t="s">
        <v>222</v>
      </c>
      <c r="D15" s="206"/>
      <c r="E15" s="209" t="s">
        <v>231</v>
      </c>
      <c r="F15" s="207">
        <v>96.21</v>
      </c>
      <c r="G15" s="207">
        <v>80.569999999999993</v>
      </c>
      <c r="H15" s="207">
        <v>13.52</v>
      </c>
      <c r="I15" s="207">
        <v>2.12</v>
      </c>
      <c r="J15" s="207">
        <v>0</v>
      </c>
      <c r="K15" s="208">
        <v>0</v>
      </c>
      <c r="L15" s="208">
        <v>0</v>
      </c>
      <c r="M15" s="208">
        <v>0</v>
      </c>
      <c r="N15" s="208">
        <v>0</v>
      </c>
    </row>
    <row r="16" spans="1:14" ht="13.5" customHeight="1">
      <c r="A16" s="209" t="s">
        <v>220</v>
      </c>
      <c r="B16" s="205">
        <v>210</v>
      </c>
      <c r="C16" s="206" t="s">
        <v>232</v>
      </c>
      <c r="D16" s="206" t="s">
        <v>222</v>
      </c>
      <c r="E16" s="209" t="s">
        <v>233</v>
      </c>
      <c r="F16" s="207">
        <v>96.21</v>
      </c>
      <c r="G16" s="207">
        <v>80.569999999999993</v>
      </c>
      <c r="H16" s="207">
        <v>13.52</v>
      </c>
      <c r="I16" s="207">
        <v>2.12</v>
      </c>
      <c r="J16" s="207">
        <v>0</v>
      </c>
      <c r="K16" s="208">
        <v>0</v>
      </c>
      <c r="L16" s="208">
        <v>0</v>
      </c>
      <c r="M16" s="208">
        <v>0</v>
      </c>
      <c r="N16" s="208">
        <v>0</v>
      </c>
    </row>
    <row r="17" spans="1:14" ht="13.5" customHeight="1">
      <c r="A17" s="209" t="s">
        <v>217</v>
      </c>
      <c r="B17" s="205"/>
      <c r="C17" s="206" t="s">
        <v>228</v>
      </c>
      <c r="D17" s="206"/>
      <c r="E17" s="209" t="s">
        <v>234</v>
      </c>
      <c r="F17" s="207">
        <v>856</v>
      </c>
      <c r="G17" s="207">
        <v>0</v>
      </c>
      <c r="H17" s="207">
        <v>856</v>
      </c>
      <c r="I17" s="207">
        <v>0</v>
      </c>
      <c r="J17" s="207">
        <v>0</v>
      </c>
      <c r="K17" s="208">
        <v>0</v>
      </c>
      <c r="L17" s="208">
        <v>0</v>
      </c>
      <c r="M17" s="208">
        <v>0</v>
      </c>
      <c r="N17" s="208">
        <v>0</v>
      </c>
    </row>
    <row r="18" spans="1:14" ht="13.5" customHeight="1">
      <c r="A18" s="209" t="s">
        <v>220</v>
      </c>
      <c r="B18" s="205">
        <v>210</v>
      </c>
      <c r="C18" s="206" t="s">
        <v>235</v>
      </c>
      <c r="D18" s="206" t="s">
        <v>222</v>
      </c>
      <c r="E18" s="209" t="s">
        <v>236</v>
      </c>
      <c r="F18" s="207">
        <v>856</v>
      </c>
      <c r="G18" s="207">
        <v>0</v>
      </c>
      <c r="H18" s="207">
        <v>856</v>
      </c>
      <c r="I18" s="207">
        <v>0</v>
      </c>
      <c r="J18" s="207">
        <v>0</v>
      </c>
      <c r="K18" s="208">
        <v>0</v>
      </c>
      <c r="L18" s="208">
        <v>0</v>
      </c>
      <c r="M18" s="208">
        <v>0</v>
      </c>
      <c r="N18" s="208">
        <v>0</v>
      </c>
    </row>
    <row r="19" spans="1:14" ht="13.5" customHeight="1">
      <c r="A19" s="209" t="s">
        <v>217</v>
      </c>
      <c r="B19" s="205"/>
      <c r="C19" s="206" t="s">
        <v>237</v>
      </c>
      <c r="D19" s="206"/>
      <c r="E19" s="209" t="s">
        <v>238</v>
      </c>
      <c r="F19" s="207">
        <f>H19</f>
        <v>1417.5</v>
      </c>
      <c r="G19" s="207">
        <v>0</v>
      </c>
      <c r="H19" s="207">
        <f>H20</f>
        <v>1417.5</v>
      </c>
      <c r="I19" s="207">
        <v>0</v>
      </c>
      <c r="J19" s="207">
        <v>0</v>
      </c>
      <c r="K19" s="208">
        <v>0</v>
      </c>
      <c r="L19" s="208">
        <v>0</v>
      </c>
      <c r="M19" s="208">
        <v>0</v>
      </c>
      <c r="N19" s="208">
        <v>0</v>
      </c>
    </row>
    <row r="20" spans="1:14" ht="13.5" customHeight="1">
      <c r="A20" s="209" t="s">
        <v>220</v>
      </c>
      <c r="B20" s="205">
        <v>210</v>
      </c>
      <c r="C20" s="206" t="s">
        <v>239</v>
      </c>
      <c r="D20" s="206" t="s">
        <v>240</v>
      </c>
      <c r="E20" s="209" t="s">
        <v>241</v>
      </c>
      <c r="F20" s="207">
        <f>H20</f>
        <v>1417.5</v>
      </c>
      <c r="G20" s="207">
        <v>0</v>
      </c>
      <c r="H20" s="207">
        <v>1417.5</v>
      </c>
      <c r="I20" s="207">
        <v>0</v>
      </c>
      <c r="J20" s="207">
        <v>0</v>
      </c>
      <c r="K20" s="208">
        <v>0</v>
      </c>
      <c r="L20" s="208">
        <v>0</v>
      </c>
      <c r="M20" s="208">
        <v>0</v>
      </c>
      <c r="N20" s="208">
        <v>0</v>
      </c>
    </row>
    <row r="21" spans="1:14" ht="13.5" customHeight="1">
      <c r="A21" s="209" t="s">
        <v>217</v>
      </c>
      <c r="B21" s="205"/>
      <c r="C21" s="206" t="s">
        <v>242</v>
      </c>
      <c r="D21" s="206"/>
      <c r="E21" s="209" t="s">
        <v>243</v>
      </c>
      <c r="F21" s="207">
        <f>H21</f>
        <v>1937.95</v>
      </c>
      <c r="G21" s="207">
        <v>0</v>
      </c>
      <c r="H21" s="207">
        <f>H22+H23</f>
        <v>1937.95</v>
      </c>
      <c r="I21" s="207">
        <v>0</v>
      </c>
      <c r="J21" s="207">
        <v>0</v>
      </c>
      <c r="K21" s="208">
        <v>0</v>
      </c>
      <c r="L21" s="208">
        <v>0</v>
      </c>
      <c r="M21" s="208">
        <v>0</v>
      </c>
      <c r="N21" s="208">
        <v>0</v>
      </c>
    </row>
    <row r="22" spans="1:14" ht="13.5" customHeight="1">
      <c r="A22" s="209" t="s">
        <v>220</v>
      </c>
      <c r="B22" s="205">
        <v>210</v>
      </c>
      <c r="C22" s="206" t="s">
        <v>244</v>
      </c>
      <c r="D22" s="206" t="s">
        <v>245</v>
      </c>
      <c r="E22" s="209" t="s">
        <v>246</v>
      </c>
      <c r="F22" s="207">
        <f>H22</f>
        <v>1931.95</v>
      </c>
      <c r="G22" s="207">
        <v>0</v>
      </c>
      <c r="H22" s="207">
        <v>1931.95</v>
      </c>
      <c r="I22" s="207">
        <v>0</v>
      </c>
      <c r="J22" s="207">
        <v>0</v>
      </c>
      <c r="K22" s="208">
        <v>0</v>
      </c>
      <c r="L22" s="208">
        <v>0</v>
      </c>
      <c r="M22" s="208">
        <v>0</v>
      </c>
      <c r="N22" s="208">
        <v>0</v>
      </c>
    </row>
    <row r="23" spans="1:14" ht="13.5" customHeight="1">
      <c r="A23" s="209" t="s">
        <v>220</v>
      </c>
      <c r="B23" s="205">
        <v>210</v>
      </c>
      <c r="C23" s="206" t="s">
        <v>244</v>
      </c>
      <c r="D23" s="206" t="s">
        <v>247</v>
      </c>
      <c r="E23" s="209" t="s">
        <v>248</v>
      </c>
      <c r="F23" s="207">
        <v>6</v>
      </c>
      <c r="G23" s="207">
        <v>0</v>
      </c>
      <c r="H23" s="207">
        <v>6</v>
      </c>
      <c r="I23" s="207">
        <v>0</v>
      </c>
      <c r="J23" s="207">
        <v>0</v>
      </c>
      <c r="K23" s="208">
        <v>0</v>
      </c>
      <c r="L23" s="208">
        <v>0</v>
      </c>
      <c r="M23" s="208">
        <v>0</v>
      </c>
      <c r="N23" s="208">
        <v>0</v>
      </c>
    </row>
    <row r="24" spans="1:14" ht="13.5" customHeight="1">
      <c r="A24" s="209" t="s">
        <v>217</v>
      </c>
      <c r="B24" s="205"/>
      <c r="C24" s="206" t="s">
        <v>249</v>
      </c>
      <c r="D24" s="206"/>
      <c r="E24" s="209" t="s">
        <v>250</v>
      </c>
      <c r="F24" s="207">
        <f>I24</f>
        <v>756.27</v>
      </c>
      <c r="G24" s="207">
        <v>0</v>
      </c>
      <c r="H24" s="207">
        <v>0</v>
      </c>
      <c r="I24" s="207">
        <f>I25</f>
        <v>756.27</v>
      </c>
      <c r="J24" s="207">
        <v>0</v>
      </c>
      <c r="K24" s="208">
        <v>0</v>
      </c>
      <c r="L24" s="208">
        <v>0</v>
      </c>
      <c r="M24" s="208">
        <v>0</v>
      </c>
      <c r="N24" s="208">
        <v>0</v>
      </c>
    </row>
    <row r="25" spans="1:14" ht="13.5" customHeight="1">
      <c r="A25" s="209" t="s">
        <v>220</v>
      </c>
      <c r="B25" s="205">
        <v>210</v>
      </c>
      <c r="C25" s="206" t="s">
        <v>251</v>
      </c>
      <c r="D25" s="206" t="s">
        <v>252</v>
      </c>
      <c r="E25" s="209" t="s">
        <v>253</v>
      </c>
      <c r="F25" s="207">
        <f>I25</f>
        <v>756.27</v>
      </c>
      <c r="G25" s="207">
        <v>0</v>
      </c>
      <c r="H25" s="207">
        <v>0</v>
      </c>
      <c r="I25" s="207">
        <v>756.27</v>
      </c>
      <c r="J25" s="207">
        <v>0</v>
      </c>
      <c r="K25" s="208">
        <v>0</v>
      </c>
      <c r="L25" s="208">
        <v>0</v>
      </c>
      <c r="M25" s="208">
        <v>0</v>
      </c>
      <c r="N25" s="208">
        <v>0</v>
      </c>
    </row>
    <row r="26" spans="1:14" ht="13.5" customHeight="1">
      <c r="A26" s="209" t="s">
        <v>217</v>
      </c>
      <c r="B26" s="205"/>
      <c r="C26" s="206" t="s">
        <v>254</v>
      </c>
      <c r="D26" s="206"/>
      <c r="E26" s="209" t="s">
        <v>255</v>
      </c>
      <c r="F26" s="207">
        <v>14.56</v>
      </c>
      <c r="G26" s="207">
        <v>14.56</v>
      </c>
      <c r="H26" s="207">
        <v>0</v>
      </c>
      <c r="I26" s="207">
        <v>0</v>
      </c>
      <c r="J26" s="207">
        <v>0</v>
      </c>
      <c r="K26" s="208">
        <v>0</v>
      </c>
      <c r="L26" s="208">
        <v>0</v>
      </c>
      <c r="M26" s="208">
        <v>0</v>
      </c>
      <c r="N26" s="208">
        <v>0</v>
      </c>
    </row>
    <row r="27" spans="1:14" ht="13.5" customHeight="1">
      <c r="A27" s="209" t="s">
        <v>220</v>
      </c>
      <c r="B27" s="205">
        <v>210</v>
      </c>
      <c r="C27" s="206" t="s">
        <v>256</v>
      </c>
      <c r="D27" s="206" t="s">
        <v>222</v>
      </c>
      <c r="E27" s="209" t="s">
        <v>257</v>
      </c>
      <c r="F27" s="207">
        <v>14.56</v>
      </c>
      <c r="G27" s="207">
        <v>14.56</v>
      </c>
      <c r="H27" s="207">
        <v>0</v>
      </c>
      <c r="I27" s="207">
        <v>0</v>
      </c>
      <c r="J27" s="207">
        <v>0</v>
      </c>
      <c r="K27" s="208">
        <v>0</v>
      </c>
      <c r="L27" s="208">
        <v>0</v>
      </c>
      <c r="M27" s="208">
        <v>0</v>
      </c>
      <c r="N27" s="208">
        <v>0</v>
      </c>
    </row>
    <row r="28" spans="1:14" ht="13.5" customHeight="1">
      <c r="A28" s="209" t="s">
        <v>215</v>
      </c>
      <c r="B28" s="205">
        <v>221</v>
      </c>
      <c r="C28" s="206"/>
      <c r="D28" s="206"/>
      <c r="E28" s="209" t="s">
        <v>258</v>
      </c>
      <c r="F28" s="207">
        <v>9.2899999999999991</v>
      </c>
      <c r="G28" s="207">
        <v>9.2899999999999991</v>
      </c>
      <c r="H28" s="207">
        <v>0</v>
      </c>
      <c r="I28" s="207">
        <v>0</v>
      </c>
      <c r="J28" s="207">
        <v>0</v>
      </c>
      <c r="K28" s="208">
        <v>0</v>
      </c>
      <c r="L28" s="208">
        <v>0</v>
      </c>
      <c r="M28" s="208">
        <v>0</v>
      </c>
      <c r="N28" s="208">
        <v>0</v>
      </c>
    </row>
    <row r="29" spans="1:14" ht="13.5" customHeight="1">
      <c r="A29" s="209" t="s">
        <v>217</v>
      </c>
      <c r="B29" s="205"/>
      <c r="C29" s="206" t="s">
        <v>228</v>
      </c>
      <c r="D29" s="206"/>
      <c r="E29" s="209" t="s">
        <v>259</v>
      </c>
      <c r="F29" s="207">
        <v>9.2899999999999991</v>
      </c>
      <c r="G29" s="207">
        <v>9.2899999999999991</v>
      </c>
      <c r="H29" s="207">
        <v>0</v>
      </c>
      <c r="I29" s="207">
        <v>0</v>
      </c>
      <c r="J29" s="207">
        <v>0</v>
      </c>
      <c r="K29" s="208">
        <v>0</v>
      </c>
      <c r="L29" s="208">
        <v>0</v>
      </c>
      <c r="M29" s="208">
        <v>0</v>
      </c>
      <c r="N29" s="208">
        <v>0</v>
      </c>
    </row>
    <row r="30" spans="1:14" ht="13.5" customHeight="1">
      <c r="A30" s="209" t="s">
        <v>220</v>
      </c>
      <c r="B30" s="205">
        <v>221</v>
      </c>
      <c r="C30" s="206" t="s">
        <v>235</v>
      </c>
      <c r="D30" s="206" t="s">
        <v>222</v>
      </c>
      <c r="E30" s="209" t="s">
        <v>260</v>
      </c>
      <c r="F30" s="207">
        <v>9.2899999999999991</v>
      </c>
      <c r="G30" s="207">
        <v>9.2899999999999991</v>
      </c>
      <c r="H30" s="207">
        <v>0</v>
      </c>
      <c r="I30" s="207">
        <v>0</v>
      </c>
      <c r="J30" s="207">
        <v>0</v>
      </c>
      <c r="K30" s="208">
        <v>0</v>
      </c>
      <c r="L30" s="208">
        <v>0</v>
      </c>
      <c r="M30" s="208">
        <v>0</v>
      </c>
      <c r="N30" s="208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workbookViewId="0">
      <selection activeCell="P13" sqref="P13"/>
    </sheetView>
  </sheetViews>
  <sheetFormatPr defaultRowHeight="14.4"/>
  <cols>
    <col min="1" max="1" width="12.44140625" customWidth="1"/>
  </cols>
  <sheetData>
    <row r="1" spans="1:35" ht="27" customHeight="1">
      <c r="A1" s="442" t="s">
        <v>106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7"/>
      <c r="AI2" s="158" t="s">
        <v>186</v>
      </c>
    </row>
    <row r="3" spans="1:35" ht="32.25" customHeight="1">
      <c r="A3" s="176" t="s">
        <v>213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7"/>
      <c r="AI3" s="158" t="s">
        <v>182</v>
      </c>
    </row>
    <row r="4" spans="1:35" ht="13.5" customHeight="1">
      <c r="A4" s="450" t="s">
        <v>79</v>
      </c>
      <c r="B4" s="450"/>
      <c r="C4" s="450"/>
      <c r="D4" s="443" t="s">
        <v>80</v>
      </c>
      <c r="E4" s="443" t="s">
        <v>107</v>
      </c>
      <c r="F4" s="434" t="s">
        <v>87</v>
      </c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6"/>
    </row>
    <row r="5" spans="1:35" ht="13.5" customHeight="1">
      <c r="A5" s="83"/>
      <c r="B5" s="83"/>
      <c r="C5" s="83"/>
      <c r="D5" s="448"/>
      <c r="E5" s="444"/>
      <c r="F5" s="434" t="s">
        <v>76</v>
      </c>
      <c r="G5" s="435"/>
      <c r="H5" s="435"/>
      <c r="I5" s="435"/>
      <c r="J5" s="435"/>
      <c r="K5" s="435"/>
      <c r="L5" s="435"/>
      <c r="M5" s="435"/>
      <c r="N5" s="435"/>
      <c r="O5" s="436"/>
      <c r="P5" s="434" t="s">
        <v>77</v>
      </c>
      <c r="Q5" s="435"/>
      <c r="R5" s="435"/>
      <c r="S5" s="435"/>
      <c r="T5" s="435"/>
      <c r="U5" s="435"/>
      <c r="V5" s="435"/>
      <c r="W5" s="435"/>
      <c r="X5" s="435"/>
      <c r="Y5" s="436"/>
      <c r="Z5" s="434" t="s">
        <v>78</v>
      </c>
      <c r="AA5" s="435"/>
      <c r="AB5" s="435"/>
      <c r="AC5" s="435"/>
      <c r="AD5" s="435"/>
      <c r="AE5" s="435"/>
      <c r="AF5" s="435"/>
      <c r="AG5" s="435"/>
      <c r="AH5" s="435"/>
      <c r="AI5" s="436"/>
    </row>
    <row r="6" spans="1:35" ht="13.5" customHeight="1">
      <c r="A6" s="446" t="s">
        <v>81</v>
      </c>
      <c r="B6" s="446" t="s">
        <v>82</v>
      </c>
      <c r="C6" s="446" t="s">
        <v>83</v>
      </c>
      <c r="D6" s="448"/>
      <c r="E6" s="444"/>
      <c r="F6" s="437" t="s">
        <v>69</v>
      </c>
      <c r="G6" s="434" t="s">
        <v>70</v>
      </c>
      <c r="H6" s="435"/>
      <c r="I6" s="436"/>
      <c r="J6" s="437" t="s">
        <v>108</v>
      </c>
      <c r="K6" s="437" t="s">
        <v>109</v>
      </c>
      <c r="L6" s="437" t="s">
        <v>110</v>
      </c>
      <c r="M6" s="451" t="s">
        <v>206</v>
      </c>
      <c r="N6" s="438" t="s">
        <v>207</v>
      </c>
      <c r="O6" s="438" t="s">
        <v>210</v>
      </c>
      <c r="P6" s="437" t="s">
        <v>69</v>
      </c>
      <c r="Q6" s="434" t="s">
        <v>70</v>
      </c>
      <c r="R6" s="435"/>
      <c r="S6" s="436"/>
      <c r="T6" s="437" t="s">
        <v>108</v>
      </c>
      <c r="U6" s="437" t="s">
        <v>109</v>
      </c>
      <c r="V6" s="437" t="s">
        <v>110</v>
      </c>
      <c r="W6" s="437" t="s">
        <v>111</v>
      </c>
      <c r="X6" s="438" t="s">
        <v>211</v>
      </c>
      <c r="Y6" s="438" t="s">
        <v>209</v>
      </c>
      <c r="Z6" s="437" t="s">
        <v>69</v>
      </c>
      <c r="AA6" s="434" t="s">
        <v>70</v>
      </c>
      <c r="AB6" s="435"/>
      <c r="AC6" s="436"/>
      <c r="AD6" s="437" t="s">
        <v>108</v>
      </c>
      <c r="AE6" s="437" t="s">
        <v>109</v>
      </c>
      <c r="AF6" s="437" t="s">
        <v>110</v>
      </c>
      <c r="AG6" s="437" t="s">
        <v>111</v>
      </c>
      <c r="AH6" s="440" t="s">
        <v>211</v>
      </c>
      <c r="AI6" s="440" t="s">
        <v>210</v>
      </c>
    </row>
    <row r="7" spans="1:35" ht="36" customHeight="1">
      <c r="A7" s="447"/>
      <c r="B7" s="447"/>
      <c r="C7" s="447"/>
      <c r="D7" s="449"/>
      <c r="E7" s="445"/>
      <c r="F7" s="437"/>
      <c r="G7" s="151" t="s">
        <v>188</v>
      </c>
      <c r="H7" s="82" t="s">
        <v>193</v>
      </c>
      <c r="I7" s="82" t="s">
        <v>75</v>
      </c>
      <c r="J7" s="437"/>
      <c r="K7" s="437"/>
      <c r="L7" s="437"/>
      <c r="M7" s="437"/>
      <c r="N7" s="439"/>
      <c r="O7" s="439"/>
      <c r="P7" s="437"/>
      <c r="Q7" s="151" t="s">
        <v>188</v>
      </c>
      <c r="R7" s="152" t="s">
        <v>193</v>
      </c>
      <c r="S7" s="82" t="s">
        <v>75</v>
      </c>
      <c r="T7" s="437"/>
      <c r="U7" s="437"/>
      <c r="V7" s="437"/>
      <c r="W7" s="437"/>
      <c r="X7" s="439"/>
      <c r="Y7" s="439"/>
      <c r="Z7" s="437"/>
      <c r="AA7" s="151" t="s">
        <v>188</v>
      </c>
      <c r="AB7" s="152" t="s">
        <v>193</v>
      </c>
      <c r="AC7" s="82" t="s">
        <v>75</v>
      </c>
      <c r="AD7" s="437"/>
      <c r="AE7" s="437"/>
      <c r="AF7" s="437"/>
      <c r="AG7" s="437"/>
      <c r="AH7" s="441"/>
      <c r="AI7" s="441"/>
    </row>
    <row r="8" spans="1:35" s="160" customFormat="1" ht="33" customHeight="1">
      <c r="A8" s="211"/>
      <c r="B8" s="212"/>
      <c r="C8" s="212"/>
      <c r="D8" s="215" t="s">
        <v>69</v>
      </c>
      <c r="E8" s="217">
        <f>F8+P8+Z8</f>
        <v>134.01000000000002</v>
      </c>
      <c r="F8" s="218">
        <f>G8+J8+K8+L8+M8+N8+O8</f>
        <v>117.4</v>
      </c>
      <c r="G8" s="217">
        <f>H8+I8</f>
        <v>117.4</v>
      </c>
      <c r="H8" s="213">
        <v>117.4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8">
        <f>Q8+T8+U8+V8+W8+X8+Y8</f>
        <v>14.12</v>
      </c>
      <c r="Q8" s="217">
        <f>R8+S8</f>
        <v>14.12</v>
      </c>
      <c r="R8" s="213">
        <v>14.12</v>
      </c>
      <c r="S8" s="213">
        <v>0</v>
      </c>
      <c r="T8" s="213">
        <v>0</v>
      </c>
      <c r="U8" s="213">
        <v>0</v>
      </c>
      <c r="V8" s="213">
        <v>0</v>
      </c>
      <c r="W8" s="213">
        <v>0</v>
      </c>
      <c r="X8" s="213">
        <v>0</v>
      </c>
      <c r="Y8" s="213">
        <v>0</v>
      </c>
      <c r="Z8" s="218">
        <f>AA8+AD8+AE8+AF8+AG8+AH8+AI8</f>
        <v>2.4900000000000002</v>
      </c>
      <c r="AA8" s="217">
        <f>AB8+AC8</f>
        <v>2.4900000000000002</v>
      </c>
      <c r="AB8" s="213">
        <v>2.4900000000000002</v>
      </c>
      <c r="AC8" s="213">
        <v>0</v>
      </c>
      <c r="AD8" s="213">
        <v>0</v>
      </c>
      <c r="AE8" s="213">
        <v>0</v>
      </c>
      <c r="AF8" s="213">
        <v>0</v>
      </c>
      <c r="AG8" s="214">
        <v>0</v>
      </c>
      <c r="AH8" s="216">
        <v>0</v>
      </c>
      <c r="AI8" s="216">
        <v>0</v>
      </c>
    </row>
    <row r="9" spans="1:35" ht="33" customHeight="1">
      <c r="A9" s="211">
        <v>208</v>
      </c>
      <c r="B9" s="212"/>
      <c r="C9" s="212"/>
      <c r="D9" s="215" t="s">
        <v>216</v>
      </c>
      <c r="E9" s="217">
        <f t="shared" ref="E9:E20" si="0">F9+P9+Z9</f>
        <v>13.95</v>
      </c>
      <c r="F9" s="218">
        <f t="shared" ref="F9:F20" si="1">G9+J9+K9+L9+M9+N9+O9</f>
        <v>12.98</v>
      </c>
      <c r="G9" s="217">
        <f t="shared" ref="G9:G20" si="2">H9+I9</f>
        <v>12.98</v>
      </c>
      <c r="H9" s="213">
        <v>12.98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8">
        <f t="shared" ref="P9:P20" si="3">Q9+T9+U9+V9+W9+X9+Y9</f>
        <v>0.6</v>
      </c>
      <c r="Q9" s="217">
        <f t="shared" ref="Q9:Q20" si="4">R9+S9</f>
        <v>0.6</v>
      </c>
      <c r="R9" s="213">
        <v>0.6</v>
      </c>
      <c r="S9" s="213">
        <v>0</v>
      </c>
      <c r="T9" s="213">
        <v>0</v>
      </c>
      <c r="U9" s="213">
        <v>0</v>
      </c>
      <c r="V9" s="213">
        <v>0</v>
      </c>
      <c r="W9" s="213">
        <v>0</v>
      </c>
      <c r="X9" s="213">
        <v>0</v>
      </c>
      <c r="Y9" s="213">
        <v>0</v>
      </c>
      <c r="Z9" s="218">
        <f t="shared" ref="Z9:Z20" si="5">AA9+AD9+AE9+AF9+AG9+AH9+AI9</f>
        <v>0.37</v>
      </c>
      <c r="AA9" s="217">
        <f t="shared" ref="AA9:AA20" si="6">AB9+AC9</f>
        <v>0.37</v>
      </c>
      <c r="AB9" s="213">
        <v>0.37</v>
      </c>
      <c r="AC9" s="213">
        <v>0</v>
      </c>
      <c r="AD9" s="213">
        <v>0</v>
      </c>
      <c r="AE9" s="213">
        <v>0</v>
      </c>
      <c r="AF9" s="213">
        <v>0</v>
      </c>
      <c r="AG9" s="214">
        <v>0</v>
      </c>
      <c r="AH9" s="216">
        <v>0</v>
      </c>
      <c r="AI9" s="216">
        <v>0</v>
      </c>
    </row>
    <row r="10" spans="1:35" ht="33" customHeight="1">
      <c r="A10" s="211"/>
      <c r="B10" s="212" t="s">
        <v>218</v>
      </c>
      <c r="C10" s="212"/>
      <c r="D10" s="215" t="s">
        <v>219</v>
      </c>
      <c r="E10" s="217">
        <f t="shared" si="0"/>
        <v>13.95</v>
      </c>
      <c r="F10" s="218">
        <f t="shared" si="1"/>
        <v>12.98</v>
      </c>
      <c r="G10" s="217">
        <f t="shared" si="2"/>
        <v>12.98</v>
      </c>
      <c r="H10" s="213">
        <v>12.98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8">
        <f t="shared" si="3"/>
        <v>0.6</v>
      </c>
      <c r="Q10" s="217">
        <f t="shared" si="4"/>
        <v>0.6</v>
      </c>
      <c r="R10" s="213">
        <v>0.6</v>
      </c>
      <c r="S10" s="213">
        <v>0</v>
      </c>
      <c r="T10" s="213">
        <v>0</v>
      </c>
      <c r="U10" s="213">
        <v>0</v>
      </c>
      <c r="V10" s="213">
        <v>0</v>
      </c>
      <c r="W10" s="213">
        <v>0</v>
      </c>
      <c r="X10" s="213">
        <v>0</v>
      </c>
      <c r="Y10" s="213">
        <v>0</v>
      </c>
      <c r="Z10" s="218">
        <f t="shared" si="5"/>
        <v>0.37</v>
      </c>
      <c r="AA10" s="217">
        <f t="shared" si="6"/>
        <v>0.37</v>
      </c>
      <c r="AB10" s="213">
        <v>0.37</v>
      </c>
      <c r="AC10" s="213">
        <v>0</v>
      </c>
      <c r="AD10" s="213">
        <v>0</v>
      </c>
      <c r="AE10" s="213">
        <v>0</v>
      </c>
      <c r="AF10" s="213">
        <v>0</v>
      </c>
      <c r="AG10" s="214">
        <v>0</v>
      </c>
      <c r="AH10" s="216">
        <v>0</v>
      </c>
      <c r="AI10" s="216">
        <v>0</v>
      </c>
    </row>
    <row r="11" spans="1:35" ht="33" customHeight="1">
      <c r="A11" s="211">
        <v>208</v>
      </c>
      <c r="B11" s="212" t="s">
        <v>221</v>
      </c>
      <c r="C11" s="212" t="s">
        <v>222</v>
      </c>
      <c r="D11" s="215" t="s">
        <v>223</v>
      </c>
      <c r="E11" s="217">
        <f t="shared" si="0"/>
        <v>0.97</v>
      </c>
      <c r="F11" s="218">
        <f t="shared" si="1"/>
        <v>0</v>
      </c>
      <c r="G11" s="217">
        <f t="shared" si="2"/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8">
        <f t="shared" si="3"/>
        <v>0.6</v>
      </c>
      <c r="Q11" s="217">
        <f t="shared" si="4"/>
        <v>0.6</v>
      </c>
      <c r="R11" s="213">
        <v>0.6</v>
      </c>
      <c r="S11" s="213">
        <v>0</v>
      </c>
      <c r="T11" s="213">
        <v>0</v>
      </c>
      <c r="U11" s="213">
        <v>0</v>
      </c>
      <c r="V11" s="213">
        <v>0</v>
      </c>
      <c r="W11" s="213">
        <v>0</v>
      </c>
      <c r="X11" s="213">
        <v>0</v>
      </c>
      <c r="Y11" s="213">
        <v>0</v>
      </c>
      <c r="Z11" s="218">
        <f t="shared" si="5"/>
        <v>0.37</v>
      </c>
      <c r="AA11" s="217">
        <f t="shared" si="6"/>
        <v>0.37</v>
      </c>
      <c r="AB11" s="213">
        <v>0.37</v>
      </c>
      <c r="AC11" s="213">
        <v>0</v>
      </c>
      <c r="AD11" s="213">
        <v>0</v>
      </c>
      <c r="AE11" s="213">
        <v>0</v>
      </c>
      <c r="AF11" s="213">
        <v>0</v>
      </c>
      <c r="AG11" s="214">
        <v>0</v>
      </c>
      <c r="AH11" s="216">
        <v>0</v>
      </c>
      <c r="AI11" s="216">
        <v>0</v>
      </c>
    </row>
    <row r="12" spans="1:35" ht="33" customHeight="1">
      <c r="A12" s="211">
        <v>208</v>
      </c>
      <c r="B12" s="212" t="s">
        <v>221</v>
      </c>
      <c r="C12" s="212" t="s">
        <v>218</v>
      </c>
      <c r="D12" s="215" t="s">
        <v>224</v>
      </c>
      <c r="E12" s="217">
        <f t="shared" si="0"/>
        <v>12.98</v>
      </c>
      <c r="F12" s="218">
        <f t="shared" si="1"/>
        <v>12.98</v>
      </c>
      <c r="G12" s="217">
        <f t="shared" si="2"/>
        <v>12.98</v>
      </c>
      <c r="H12" s="213">
        <v>12.98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8">
        <f t="shared" si="3"/>
        <v>0</v>
      </c>
      <c r="Q12" s="217">
        <f t="shared" si="4"/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8">
        <f t="shared" si="5"/>
        <v>0</v>
      </c>
      <c r="AA12" s="217">
        <f t="shared" si="6"/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4">
        <v>0</v>
      </c>
      <c r="AH12" s="216">
        <v>0</v>
      </c>
      <c r="AI12" s="216">
        <v>0</v>
      </c>
    </row>
    <row r="13" spans="1:35" ht="33" customHeight="1">
      <c r="A13" s="211">
        <v>210</v>
      </c>
      <c r="B13" s="212"/>
      <c r="C13" s="212"/>
      <c r="D13" s="215" t="s">
        <v>230</v>
      </c>
      <c r="E13" s="217">
        <f t="shared" si="0"/>
        <v>110.77</v>
      </c>
      <c r="F13" s="218">
        <f t="shared" si="1"/>
        <v>95.13</v>
      </c>
      <c r="G13" s="217">
        <f t="shared" si="2"/>
        <v>95.13</v>
      </c>
      <c r="H13" s="213">
        <v>95.13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8">
        <f t="shared" si="3"/>
        <v>13.52</v>
      </c>
      <c r="Q13" s="217">
        <f t="shared" si="4"/>
        <v>13.52</v>
      </c>
      <c r="R13" s="213">
        <v>13.52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13">
        <v>0</v>
      </c>
      <c r="Y13" s="213">
        <v>0</v>
      </c>
      <c r="Z13" s="218">
        <f t="shared" si="5"/>
        <v>2.12</v>
      </c>
      <c r="AA13" s="217">
        <f t="shared" si="6"/>
        <v>2.12</v>
      </c>
      <c r="AB13" s="213">
        <v>2.12</v>
      </c>
      <c r="AC13" s="213">
        <v>0</v>
      </c>
      <c r="AD13" s="213">
        <v>0</v>
      </c>
      <c r="AE13" s="213">
        <v>0</v>
      </c>
      <c r="AF13" s="213">
        <v>0</v>
      </c>
      <c r="AG13" s="214">
        <v>0</v>
      </c>
      <c r="AH13" s="216">
        <v>0</v>
      </c>
      <c r="AI13" s="216">
        <v>0</v>
      </c>
    </row>
    <row r="14" spans="1:35" ht="33" customHeight="1">
      <c r="A14" s="211"/>
      <c r="B14" s="212" t="s">
        <v>222</v>
      </c>
      <c r="C14" s="212"/>
      <c r="D14" s="215" t="s">
        <v>231</v>
      </c>
      <c r="E14" s="217">
        <f t="shared" si="0"/>
        <v>96.21</v>
      </c>
      <c r="F14" s="218">
        <f t="shared" si="1"/>
        <v>80.569999999999993</v>
      </c>
      <c r="G14" s="217">
        <f t="shared" si="2"/>
        <v>80.569999999999993</v>
      </c>
      <c r="H14" s="213">
        <v>80.569999999999993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8">
        <f t="shared" si="3"/>
        <v>13.52</v>
      </c>
      <c r="Q14" s="217">
        <f t="shared" si="4"/>
        <v>13.52</v>
      </c>
      <c r="R14" s="213">
        <v>13.52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8">
        <f t="shared" si="5"/>
        <v>2.12</v>
      </c>
      <c r="AA14" s="217">
        <f t="shared" si="6"/>
        <v>2.12</v>
      </c>
      <c r="AB14" s="213">
        <v>2.12</v>
      </c>
      <c r="AC14" s="213">
        <v>0</v>
      </c>
      <c r="AD14" s="213">
        <v>0</v>
      </c>
      <c r="AE14" s="213">
        <v>0</v>
      </c>
      <c r="AF14" s="213">
        <v>0</v>
      </c>
      <c r="AG14" s="214">
        <v>0</v>
      </c>
      <c r="AH14" s="216">
        <v>0</v>
      </c>
      <c r="AI14" s="216">
        <v>0</v>
      </c>
    </row>
    <row r="15" spans="1:35" ht="33" customHeight="1">
      <c r="A15" s="211">
        <v>210</v>
      </c>
      <c r="B15" s="212" t="s">
        <v>232</v>
      </c>
      <c r="C15" s="212" t="s">
        <v>222</v>
      </c>
      <c r="D15" s="215" t="s">
        <v>233</v>
      </c>
      <c r="E15" s="217">
        <f t="shared" si="0"/>
        <v>96.21</v>
      </c>
      <c r="F15" s="218">
        <f t="shared" si="1"/>
        <v>80.569999999999993</v>
      </c>
      <c r="G15" s="217">
        <f t="shared" si="2"/>
        <v>80.569999999999993</v>
      </c>
      <c r="H15" s="213">
        <v>80.569999999999993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8">
        <f t="shared" si="3"/>
        <v>13.52</v>
      </c>
      <c r="Q15" s="217">
        <f t="shared" si="4"/>
        <v>13.52</v>
      </c>
      <c r="R15" s="213">
        <v>13.52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  <c r="Y15" s="213">
        <v>0</v>
      </c>
      <c r="Z15" s="218">
        <f t="shared" si="5"/>
        <v>2.12</v>
      </c>
      <c r="AA15" s="217">
        <f t="shared" si="6"/>
        <v>2.12</v>
      </c>
      <c r="AB15" s="213">
        <v>2.12</v>
      </c>
      <c r="AC15" s="213">
        <v>0</v>
      </c>
      <c r="AD15" s="213">
        <v>0</v>
      </c>
      <c r="AE15" s="213">
        <v>0</v>
      </c>
      <c r="AF15" s="213">
        <v>0</v>
      </c>
      <c r="AG15" s="214">
        <v>0</v>
      </c>
      <c r="AH15" s="216">
        <v>0</v>
      </c>
      <c r="AI15" s="216">
        <v>0</v>
      </c>
    </row>
    <row r="16" spans="1:35" ht="33" customHeight="1">
      <c r="A16" s="211"/>
      <c r="B16" s="212" t="s">
        <v>254</v>
      </c>
      <c r="C16" s="212"/>
      <c r="D16" s="215" t="s">
        <v>255</v>
      </c>
      <c r="E16" s="217">
        <f t="shared" si="0"/>
        <v>14.56</v>
      </c>
      <c r="F16" s="218">
        <f t="shared" si="1"/>
        <v>14.56</v>
      </c>
      <c r="G16" s="217">
        <f t="shared" si="2"/>
        <v>14.56</v>
      </c>
      <c r="H16" s="213">
        <v>14.56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8">
        <f t="shared" si="3"/>
        <v>0</v>
      </c>
      <c r="Q16" s="217">
        <f t="shared" si="4"/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13">
        <v>0</v>
      </c>
      <c r="Y16" s="213">
        <v>0</v>
      </c>
      <c r="Z16" s="218">
        <f t="shared" si="5"/>
        <v>0</v>
      </c>
      <c r="AA16" s="217">
        <f t="shared" si="6"/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4">
        <v>0</v>
      </c>
      <c r="AH16" s="216">
        <v>0</v>
      </c>
      <c r="AI16" s="216">
        <v>0</v>
      </c>
    </row>
    <row r="17" spans="1:35" ht="33" customHeight="1">
      <c r="A17" s="211">
        <v>210</v>
      </c>
      <c r="B17" s="212" t="s">
        <v>256</v>
      </c>
      <c r="C17" s="212" t="s">
        <v>222</v>
      </c>
      <c r="D17" s="215" t="s">
        <v>257</v>
      </c>
      <c r="E17" s="217">
        <f t="shared" si="0"/>
        <v>14.56</v>
      </c>
      <c r="F17" s="218">
        <f t="shared" si="1"/>
        <v>14.56</v>
      </c>
      <c r="G17" s="217">
        <f t="shared" si="2"/>
        <v>14.56</v>
      </c>
      <c r="H17" s="213">
        <v>14.56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8">
        <f t="shared" si="3"/>
        <v>0</v>
      </c>
      <c r="Q17" s="217">
        <f t="shared" si="4"/>
        <v>0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218">
        <f t="shared" si="5"/>
        <v>0</v>
      </c>
      <c r="AA17" s="217">
        <f t="shared" si="6"/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4">
        <v>0</v>
      </c>
      <c r="AH17" s="216">
        <v>0</v>
      </c>
      <c r="AI17" s="216">
        <v>0</v>
      </c>
    </row>
    <row r="18" spans="1:35" ht="33" customHeight="1">
      <c r="A18" s="211">
        <v>221</v>
      </c>
      <c r="B18" s="212"/>
      <c r="C18" s="212"/>
      <c r="D18" s="215" t="s">
        <v>258</v>
      </c>
      <c r="E18" s="217">
        <f t="shared" si="0"/>
        <v>9.2899999999999991</v>
      </c>
      <c r="F18" s="218">
        <f t="shared" si="1"/>
        <v>9.2899999999999991</v>
      </c>
      <c r="G18" s="217">
        <f t="shared" si="2"/>
        <v>9.2899999999999991</v>
      </c>
      <c r="H18" s="213">
        <v>9.2899999999999991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8">
        <f t="shared" si="3"/>
        <v>0</v>
      </c>
      <c r="Q18" s="217">
        <f t="shared" si="4"/>
        <v>0</v>
      </c>
      <c r="R18" s="213">
        <v>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13">
        <v>0</v>
      </c>
      <c r="Y18" s="213">
        <v>0</v>
      </c>
      <c r="Z18" s="218">
        <f t="shared" si="5"/>
        <v>0</v>
      </c>
      <c r="AA18" s="217">
        <f t="shared" si="6"/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4">
        <v>0</v>
      </c>
      <c r="AH18" s="216">
        <v>0</v>
      </c>
      <c r="AI18" s="216">
        <v>0</v>
      </c>
    </row>
    <row r="19" spans="1:35" ht="33" customHeight="1">
      <c r="A19" s="211"/>
      <c r="B19" s="212" t="s">
        <v>228</v>
      </c>
      <c r="C19" s="212"/>
      <c r="D19" s="215" t="s">
        <v>259</v>
      </c>
      <c r="E19" s="217">
        <f t="shared" si="0"/>
        <v>9.2899999999999991</v>
      </c>
      <c r="F19" s="218">
        <f t="shared" si="1"/>
        <v>9.2899999999999991</v>
      </c>
      <c r="G19" s="217">
        <f t="shared" si="2"/>
        <v>9.2899999999999991</v>
      </c>
      <c r="H19" s="213">
        <v>9.2899999999999991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8">
        <f t="shared" si="3"/>
        <v>0</v>
      </c>
      <c r="Q19" s="217">
        <f t="shared" si="4"/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8">
        <f t="shared" si="5"/>
        <v>0</v>
      </c>
      <c r="AA19" s="217">
        <f t="shared" si="6"/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4">
        <v>0</v>
      </c>
      <c r="AH19" s="216">
        <v>0</v>
      </c>
      <c r="AI19" s="216">
        <v>0</v>
      </c>
    </row>
    <row r="20" spans="1:35" ht="33" customHeight="1">
      <c r="A20" s="211">
        <v>221</v>
      </c>
      <c r="B20" s="212" t="s">
        <v>235</v>
      </c>
      <c r="C20" s="212" t="s">
        <v>222</v>
      </c>
      <c r="D20" s="215" t="s">
        <v>260</v>
      </c>
      <c r="E20" s="217">
        <f t="shared" si="0"/>
        <v>9.2899999999999991</v>
      </c>
      <c r="F20" s="218">
        <f t="shared" si="1"/>
        <v>9.2899999999999991</v>
      </c>
      <c r="G20" s="217">
        <f t="shared" si="2"/>
        <v>9.2899999999999991</v>
      </c>
      <c r="H20" s="213">
        <v>9.2899999999999991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8">
        <f t="shared" si="3"/>
        <v>0</v>
      </c>
      <c r="Q20" s="217">
        <f t="shared" si="4"/>
        <v>0</v>
      </c>
      <c r="R20" s="213">
        <v>0</v>
      </c>
      <c r="S20" s="213">
        <v>0</v>
      </c>
      <c r="T20" s="213">
        <v>0</v>
      </c>
      <c r="U20" s="213">
        <v>0</v>
      </c>
      <c r="V20" s="213">
        <v>0</v>
      </c>
      <c r="W20" s="213">
        <v>0</v>
      </c>
      <c r="X20" s="213">
        <v>0</v>
      </c>
      <c r="Y20" s="213">
        <v>0</v>
      </c>
      <c r="Z20" s="218">
        <f t="shared" si="5"/>
        <v>0</v>
      </c>
      <c r="AA20" s="217">
        <f t="shared" si="6"/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4">
        <v>0</v>
      </c>
      <c r="AH20" s="216">
        <v>0</v>
      </c>
      <c r="AI20" s="216">
        <v>0</v>
      </c>
    </row>
  </sheetData>
  <sheetProtection formatCells="0" formatColumns="0" formatRows="0"/>
  <mergeCells count="35">
    <mergeCell ref="M6:M7"/>
    <mergeCell ref="K6:K7"/>
    <mergeCell ref="Q6:S6"/>
    <mergeCell ref="AI6:AI7"/>
    <mergeCell ref="AH6:AH7"/>
    <mergeCell ref="AA6:AC6"/>
    <mergeCell ref="A1:AI1"/>
    <mergeCell ref="L6:L7"/>
    <mergeCell ref="AD6:AD7"/>
    <mergeCell ref="E4:E7"/>
    <mergeCell ref="T6:T7"/>
    <mergeCell ref="A6:A7"/>
    <mergeCell ref="B6:B7"/>
    <mergeCell ref="C6:C7"/>
    <mergeCell ref="D4:D7"/>
    <mergeCell ref="F6:F7"/>
    <mergeCell ref="A4:C4"/>
    <mergeCell ref="F4:AI4"/>
    <mergeCell ref="W6:W7"/>
    <mergeCell ref="P5:Y5"/>
    <mergeCell ref="Z5:AI5"/>
    <mergeCell ref="F5:O5"/>
    <mergeCell ref="AG6:AG7"/>
    <mergeCell ref="AE6:AE7"/>
    <mergeCell ref="P6:P7"/>
    <mergeCell ref="J6:J7"/>
    <mergeCell ref="G6:I6"/>
    <mergeCell ref="U6:U7"/>
    <mergeCell ref="V6:V7"/>
    <mergeCell ref="Z6:Z7"/>
    <mergeCell ref="AF6:AF7"/>
    <mergeCell ref="N6:N7"/>
    <mergeCell ref="O6:O7"/>
    <mergeCell ref="X6:X7"/>
    <mergeCell ref="Y6:Y7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opLeftCell="A13" workbookViewId="0">
      <selection activeCell="F24" sqref="F24"/>
    </sheetView>
  </sheetViews>
  <sheetFormatPr defaultRowHeight="14.4"/>
  <cols>
    <col min="1" max="6" width="16" customWidth="1"/>
  </cols>
  <sheetData>
    <row r="1" spans="1:6" ht="22.5" customHeight="1">
      <c r="A1" s="452" t="s">
        <v>112</v>
      </c>
      <c r="B1" s="452"/>
      <c r="C1" s="452"/>
      <c r="D1" s="452"/>
      <c r="E1" s="452"/>
      <c r="F1" s="452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76" t="s">
        <v>213</v>
      </c>
      <c r="B3" s="13"/>
      <c r="C3" s="78"/>
      <c r="D3" s="78"/>
      <c r="E3" s="95"/>
      <c r="F3" s="96" t="s">
        <v>24</v>
      </c>
    </row>
    <row r="4" spans="1:6" ht="27" customHeight="1">
      <c r="A4" s="453" t="s">
        <v>79</v>
      </c>
      <c r="B4" s="453"/>
      <c r="C4" s="457" t="s">
        <v>80</v>
      </c>
      <c r="D4" s="454" t="s">
        <v>178</v>
      </c>
      <c r="E4" s="455"/>
      <c r="F4" s="456"/>
    </row>
    <row r="5" spans="1:6" ht="22.5" customHeight="1">
      <c r="A5" s="92" t="s">
        <v>81</v>
      </c>
      <c r="B5" s="92" t="s">
        <v>82</v>
      </c>
      <c r="C5" s="457"/>
      <c r="D5" s="91" t="s">
        <v>69</v>
      </c>
      <c r="E5" s="91" t="s">
        <v>114</v>
      </c>
      <c r="F5" s="91" t="s">
        <v>115</v>
      </c>
    </row>
    <row r="6" spans="1:6" s="160" customFormat="1" ht="21" customHeight="1">
      <c r="A6" s="219"/>
      <c r="B6" s="219"/>
      <c r="C6" s="219" t="s">
        <v>69</v>
      </c>
      <c r="D6" s="220">
        <v>134.01</v>
      </c>
      <c r="E6" s="221">
        <v>119.89</v>
      </c>
      <c r="F6" s="220">
        <v>14.12</v>
      </c>
    </row>
    <row r="7" spans="1:6" ht="21" customHeight="1">
      <c r="A7" s="219">
        <v>301</v>
      </c>
      <c r="B7" s="219"/>
      <c r="C7" s="219" t="s">
        <v>76</v>
      </c>
      <c r="D7" s="220">
        <v>117.4</v>
      </c>
      <c r="E7" s="221">
        <v>117.4</v>
      </c>
      <c r="F7" s="220">
        <v>0</v>
      </c>
    </row>
    <row r="8" spans="1:6" ht="21" customHeight="1">
      <c r="A8" s="219" t="s">
        <v>261</v>
      </c>
      <c r="B8" s="219">
        <v>30101</v>
      </c>
      <c r="C8" s="219" t="s">
        <v>262</v>
      </c>
      <c r="D8" s="220">
        <v>48</v>
      </c>
      <c r="E8" s="221">
        <v>48</v>
      </c>
      <c r="F8" s="220">
        <v>0</v>
      </c>
    </row>
    <row r="9" spans="1:6" ht="21" customHeight="1">
      <c r="A9" s="219" t="s">
        <v>261</v>
      </c>
      <c r="B9" s="219">
        <v>30102</v>
      </c>
      <c r="C9" s="219" t="s">
        <v>263</v>
      </c>
      <c r="D9" s="220">
        <v>29.45</v>
      </c>
      <c r="E9" s="221">
        <v>29.45</v>
      </c>
      <c r="F9" s="220">
        <v>0</v>
      </c>
    </row>
    <row r="10" spans="1:6" ht="21" customHeight="1">
      <c r="A10" s="219" t="s">
        <v>261</v>
      </c>
      <c r="B10" s="219">
        <v>30108</v>
      </c>
      <c r="C10" s="219" t="s">
        <v>264</v>
      </c>
      <c r="D10" s="220">
        <v>12.98</v>
      </c>
      <c r="E10" s="221">
        <v>12.98</v>
      </c>
      <c r="F10" s="220">
        <v>0</v>
      </c>
    </row>
    <row r="11" spans="1:6" ht="21" customHeight="1">
      <c r="A11" s="219" t="s">
        <v>261</v>
      </c>
      <c r="B11" s="219">
        <v>30110</v>
      </c>
      <c r="C11" s="219" t="s">
        <v>265</v>
      </c>
      <c r="D11" s="220">
        <v>14.56</v>
      </c>
      <c r="E11" s="221">
        <v>14.56</v>
      </c>
      <c r="F11" s="220">
        <v>0</v>
      </c>
    </row>
    <row r="12" spans="1:6" ht="21" customHeight="1">
      <c r="A12" s="219" t="s">
        <v>261</v>
      </c>
      <c r="B12" s="219">
        <v>30113</v>
      </c>
      <c r="C12" s="219" t="s">
        <v>266</v>
      </c>
      <c r="D12" s="220">
        <v>9.2899999999999991</v>
      </c>
      <c r="E12" s="221">
        <v>9.2899999999999991</v>
      </c>
      <c r="F12" s="220">
        <v>0</v>
      </c>
    </row>
    <row r="13" spans="1:6" ht="21" customHeight="1">
      <c r="A13" s="219" t="s">
        <v>261</v>
      </c>
      <c r="B13" s="219">
        <v>30199</v>
      </c>
      <c r="C13" s="219" t="s">
        <v>267</v>
      </c>
      <c r="D13" s="220">
        <v>3.12</v>
      </c>
      <c r="E13" s="221">
        <v>3.12</v>
      </c>
      <c r="F13" s="220">
        <v>0</v>
      </c>
    </row>
    <row r="14" spans="1:6" ht="21" customHeight="1">
      <c r="A14" s="219">
        <v>302</v>
      </c>
      <c r="B14" s="219"/>
      <c r="C14" s="219" t="s">
        <v>77</v>
      </c>
      <c r="D14" s="220">
        <v>14.12</v>
      </c>
      <c r="E14" s="221">
        <v>0</v>
      </c>
      <c r="F14" s="220">
        <v>14.12</v>
      </c>
    </row>
    <row r="15" spans="1:6" ht="21" customHeight="1">
      <c r="A15" s="219" t="s">
        <v>261</v>
      </c>
      <c r="B15" s="219">
        <v>30201</v>
      </c>
      <c r="C15" s="219" t="s">
        <v>268</v>
      </c>
      <c r="D15" s="220">
        <v>1</v>
      </c>
      <c r="E15" s="221">
        <v>0</v>
      </c>
      <c r="F15" s="220">
        <v>1</v>
      </c>
    </row>
    <row r="16" spans="1:6" ht="21" customHeight="1">
      <c r="A16" s="219" t="s">
        <v>261</v>
      </c>
      <c r="B16" s="219">
        <v>30205</v>
      </c>
      <c r="C16" s="219" t="s">
        <v>269</v>
      </c>
      <c r="D16" s="220">
        <v>0.1</v>
      </c>
      <c r="E16" s="221">
        <v>0</v>
      </c>
      <c r="F16" s="220">
        <v>0.1</v>
      </c>
    </row>
    <row r="17" spans="1:6" ht="21" customHeight="1">
      <c r="A17" s="219" t="s">
        <v>261</v>
      </c>
      <c r="B17" s="219">
        <v>30206</v>
      </c>
      <c r="C17" s="219" t="s">
        <v>270</v>
      </c>
      <c r="D17" s="220">
        <v>0.6</v>
      </c>
      <c r="E17" s="221">
        <v>0</v>
      </c>
      <c r="F17" s="220">
        <v>0.6</v>
      </c>
    </row>
    <row r="18" spans="1:6" ht="21" customHeight="1">
      <c r="A18" s="219" t="s">
        <v>261</v>
      </c>
      <c r="B18" s="219">
        <v>30207</v>
      </c>
      <c r="C18" s="219" t="s">
        <v>271</v>
      </c>
      <c r="D18" s="220">
        <v>0.3</v>
      </c>
      <c r="E18" s="221">
        <v>0</v>
      </c>
      <c r="F18" s="220">
        <v>0.3</v>
      </c>
    </row>
    <row r="19" spans="1:6" ht="21" customHeight="1">
      <c r="A19" s="219" t="s">
        <v>261</v>
      </c>
      <c r="B19" s="219">
        <v>30211</v>
      </c>
      <c r="C19" s="219" t="s">
        <v>272</v>
      </c>
      <c r="D19" s="220">
        <v>1.2</v>
      </c>
      <c r="E19" s="221">
        <v>0</v>
      </c>
      <c r="F19" s="220">
        <v>1.2</v>
      </c>
    </row>
    <row r="20" spans="1:6" ht="21" customHeight="1">
      <c r="A20" s="219" t="s">
        <v>261</v>
      </c>
      <c r="B20" s="219">
        <v>30217</v>
      </c>
      <c r="C20" s="219" t="s">
        <v>273</v>
      </c>
      <c r="D20" s="220">
        <v>1</v>
      </c>
      <c r="E20" s="221">
        <v>0</v>
      </c>
      <c r="F20" s="220">
        <v>1</v>
      </c>
    </row>
    <row r="21" spans="1:6" ht="21" customHeight="1">
      <c r="A21" s="219" t="s">
        <v>261</v>
      </c>
      <c r="B21" s="219">
        <v>30228</v>
      </c>
      <c r="C21" s="219" t="s">
        <v>274</v>
      </c>
      <c r="D21" s="220">
        <v>0.48</v>
      </c>
      <c r="E21" s="221">
        <v>0</v>
      </c>
      <c r="F21" s="220">
        <v>0.48</v>
      </c>
    </row>
    <row r="22" spans="1:6" ht="21" customHeight="1">
      <c r="A22" s="219" t="s">
        <v>261</v>
      </c>
      <c r="B22" s="219">
        <v>30239</v>
      </c>
      <c r="C22" s="219" t="s">
        <v>275</v>
      </c>
      <c r="D22" s="220">
        <v>8.76</v>
      </c>
      <c r="E22" s="221">
        <v>0</v>
      </c>
      <c r="F22" s="220">
        <v>8.76</v>
      </c>
    </row>
    <row r="23" spans="1:6" ht="21" customHeight="1">
      <c r="A23" s="219" t="s">
        <v>261</v>
      </c>
      <c r="B23" s="219">
        <v>30299</v>
      </c>
      <c r="C23" s="219" t="s">
        <v>276</v>
      </c>
      <c r="D23" s="220">
        <v>0.68</v>
      </c>
      <c r="E23" s="221">
        <v>0</v>
      </c>
      <c r="F23" s="220">
        <v>0.68</v>
      </c>
    </row>
    <row r="24" spans="1:6" ht="21" customHeight="1">
      <c r="A24" s="219">
        <v>303</v>
      </c>
      <c r="B24" s="219"/>
      <c r="C24" s="219" t="s">
        <v>78</v>
      </c>
      <c r="D24" s="220">
        <v>2.4900000000000002</v>
      </c>
      <c r="E24" s="221">
        <v>2.4900000000000002</v>
      </c>
      <c r="F24" s="220">
        <v>0</v>
      </c>
    </row>
    <row r="25" spans="1:6" ht="21" customHeight="1">
      <c r="A25" s="219" t="s">
        <v>261</v>
      </c>
      <c r="B25" s="219">
        <v>30305</v>
      </c>
      <c r="C25" s="219" t="s">
        <v>277</v>
      </c>
      <c r="D25" s="220">
        <v>1.9</v>
      </c>
      <c r="E25" s="221">
        <v>1.9</v>
      </c>
      <c r="F25" s="220">
        <v>0</v>
      </c>
    </row>
    <row r="26" spans="1:6" ht="21" customHeight="1">
      <c r="A26" s="219" t="s">
        <v>261</v>
      </c>
      <c r="B26" s="219">
        <v>30309</v>
      </c>
      <c r="C26" s="219" t="s">
        <v>278</v>
      </c>
      <c r="D26" s="220">
        <v>0.04</v>
      </c>
      <c r="E26" s="221">
        <v>0.04</v>
      </c>
      <c r="F26" s="220">
        <v>0</v>
      </c>
    </row>
    <row r="27" spans="1:6" ht="21" customHeight="1">
      <c r="A27" s="219" t="s">
        <v>261</v>
      </c>
      <c r="B27" s="219">
        <v>30399</v>
      </c>
      <c r="C27" s="219" t="s">
        <v>279</v>
      </c>
      <c r="D27" s="220">
        <v>0.55000000000000004</v>
      </c>
      <c r="E27" s="221">
        <v>0.55000000000000004</v>
      </c>
      <c r="F27" s="220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cols>
    <col min="1" max="1" width="15.77734375" customWidth="1"/>
  </cols>
  <sheetData>
    <row r="1" spans="1:13" ht="27" customHeight="1">
      <c r="A1" s="459" t="s">
        <v>116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ht="13.5" customHeight="1">
      <c r="A2" s="222"/>
      <c r="B2" s="223"/>
      <c r="C2" s="223"/>
      <c r="D2" s="223"/>
      <c r="E2" s="223"/>
      <c r="F2" s="223"/>
      <c r="G2" s="223"/>
      <c r="H2" s="223"/>
      <c r="I2" s="224"/>
      <c r="J2" s="224"/>
      <c r="K2" s="224"/>
      <c r="L2" s="222"/>
      <c r="M2" s="225" t="s">
        <v>117</v>
      </c>
    </row>
    <row r="3" spans="1:13" ht="27" customHeight="1">
      <c r="A3" s="237" t="s">
        <v>213</v>
      </c>
      <c r="B3" s="226"/>
      <c r="C3" s="226"/>
      <c r="D3" s="227"/>
      <c r="E3" s="227"/>
      <c r="F3" s="227"/>
      <c r="G3" s="227"/>
      <c r="H3" s="227"/>
      <c r="I3" s="228"/>
      <c r="J3" s="228"/>
      <c r="K3" s="224"/>
      <c r="L3" s="460" t="s">
        <v>24</v>
      </c>
      <c r="M3" s="460"/>
    </row>
    <row r="4" spans="1:13" ht="13.5" customHeight="1">
      <c r="A4" s="461" t="s">
        <v>66</v>
      </c>
      <c r="B4" s="461" t="s">
        <v>79</v>
      </c>
      <c r="C4" s="461"/>
      <c r="D4" s="461"/>
      <c r="E4" s="462" t="s">
        <v>80</v>
      </c>
      <c r="F4" s="462" t="s">
        <v>95</v>
      </c>
      <c r="G4" s="462"/>
      <c r="H4" s="462"/>
      <c r="I4" s="462"/>
      <c r="J4" s="462"/>
      <c r="K4" s="462"/>
      <c r="L4" s="462"/>
      <c r="M4" s="462"/>
    </row>
    <row r="5" spans="1:13" ht="36" customHeight="1">
      <c r="A5" s="461"/>
      <c r="B5" s="229" t="s">
        <v>81</v>
      </c>
      <c r="C5" s="229" t="s">
        <v>82</v>
      </c>
      <c r="D5" s="230" t="s">
        <v>83</v>
      </c>
      <c r="E5" s="462"/>
      <c r="F5" s="230" t="s">
        <v>69</v>
      </c>
      <c r="G5" s="231" t="s">
        <v>98</v>
      </c>
      <c r="H5" s="231" t="s">
        <v>99</v>
      </c>
      <c r="I5" s="231" t="s">
        <v>100</v>
      </c>
      <c r="J5" s="231" t="s">
        <v>101</v>
      </c>
      <c r="K5" s="231" t="s">
        <v>102</v>
      </c>
      <c r="L5" s="231" t="s">
        <v>103</v>
      </c>
      <c r="M5" s="231" t="s">
        <v>105</v>
      </c>
    </row>
    <row r="6" spans="1:13" s="160" customFormat="1" ht="24.75" customHeight="1">
      <c r="A6" s="232"/>
      <c r="B6" s="233"/>
      <c r="C6" s="234"/>
      <c r="D6" s="234"/>
      <c r="E6" s="232"/>
      <c r="F6" s="235"/>
      <c r="G6" s="235"/>
      <c r="H6" s="235"/>
      <c r="I6" s="235"/>
      <c r="J6" s="235"/>
      <c r="K6" s="236"/>
      <c r="L6" s="236"/>
      <c r="M6" s="236"/>
    </row>
    <row r="7" spans="1:13" ht="13.5" customHeight="1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  <row r="8" spans="1:13" ht="13.5" customHeight="1">
      <c r="A8" s="458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4.4"/>
  <sheetData>
    <row r="1" spans="1:13" ht="27" customHeight="1">
      <c r="A1" s="466" t="s">
        <v>118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13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467" t="s">
        <v>119</v>
      </c>
      <c r="M2" s="467"/>
    </row>
    <row r="3" spans="1:13" ht="25.5" customHeight="1">
      <c r="A3" s="249" t="s">
        <v>213</v>
      </c>
      <c r="B3" s="239"/>
      <c r="C3" s="239"/>
      <c r="D3" s="240"/>
      <c r="E3" s="240"/>
      <c r="F3" s="240"/>
      <c r="G3" s="240"/>
      <c r="H3" s="240"/>
      <c r="I3" s="238"/>
      <c r="J3" s="238"/>
      <c r="K3" s="238"/>
      <c r="L3" s="468" t="s">
        <v>24</v>
      </c>
      <c r="M3" s="468"/>
    </row>
    <row r="4" spans="1:13" ht="25.5" customHeight="1">
      <c r="A4" s="464" t="s">
        <v>66</v>
      </c>
      <c r="B4" s="464" t="s">
        <v>79</v>
      </c>
      <c r="C4" s="464"/>
      <c r="D4" s="464"/>
      <c r="E4" s="465" t="s">
        <v>80</v>
      </c>
      <c r="F4" s="465" t="s">
        <v>95</v>
      </c>
      <c r="G4" s="465"/>
      <c r="H4" s="465"/>
      <c r="I4" s="465"/>
      <c r="J4" s="465"/>
      <c r="K4" s="465"/>
      <c r="L4" s="465"/>
      <c r="M4" s="465"/>
    </row>
    <row r="5" spans="1:13" ht="25.5" customHeight="1">
      <c r="A5" s="464"/>
      <c r="B5" s="241" t="s">
        <v>81</v>
      </c>
      <c r="C5" s="241" t="s">
        <v>82</v>
      </c>
      <c r="D5" s="242" t="s">
        <v>83</v>
      </c>
      <c r="E5" s="465"/>
      <c r="F5" s="242" t="s">
        <v>69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3" t="s">
        <v>103</v>
      </c>
      <c r="M5" s="243" t="s">
        <v>105</v>
      </c>
    </row>
    <row r="6" spans="1:13" s="160" customFormat="1" ht="33.75" customHeight="1">
      <c r="A6" s="244"/>
      <c r="B6" s="245"/>
      <c r="C6" s="246"/>
      <c r="D6" s="246"/>
      <c r="E6" s="244"/>
      <c r="F6" s="247"/>
      <c r="G6" s="247"/>
      <c r="H6" s="247"/>
      <c r="I6" s="247"/>
      <c r="J6" s="247"/>
      <c r="K6" s="248"/>
      <c r="L6" s="248"/>
      <c r="M6" s="248"/>
    </row>
    <row r="7" spans="1:13" ht="14.25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sheetData>
    <row r="1" spans="1:13" ht="27" customHeight="1">
      <c r="A1" s="469" t="s">
        <v>120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470" t="s">
        <v>121</v>
      </c>
      <c r="M2" s="470"/>
    </row>
    <row r="3" spans="1:13" ht="13.5" customHeight="1">
      <c r="A3" s="471"/>
      <c r="B3" s="471"/>
      <c r="C3" s="471"/>
      <c r="D3" s="251"/>
      <c r="E3" s="251"/>
      <c r="F3" s="251"/>
      <c r="G3" s="251"/>
      <c r="H3" s="251"/>
      <c r="I3" s="250"/>
      <c r="J3" s="250"/>
      <c r="K3" s="250"/>
      <c r="L3" s="472" t="s">
        <v>24</v>
      </c>
      <c r="M3" s="472"/>
    </row>
    <row r="4" spans="1:13" ht="13.5" customHeight="1">
      <c r="A4" s="474" t="s">
        <v>66</v>
      </c>
      <c r="B4" s="474" t="s">
        <v>79</v>
      </c>
      <c r="C4" s="474"/>
      <c r="D4" s="474"/>
      <c r="E4" s="475" t="s">
        <v>80</v>
      </c>
      <c r="F4" s="475" t="s">
        <v>95</v>
      </c>
      <c r="G4" s="475"/>
      <c r="H4" s="475"/>
      <c r="I4" s="475"/>
      <c r="J4" s="475"/>
      <c r="K4" s="475"/>
      <c r="L4" s="475"/>
      <c r="M4" s="475"/>
    </row>
    <row r="5" spans="1:13" ht="36" customHeight="1">
      <c r="A5" s="474"/>
      <c r="B5" s="252" t="s">
        <v>81</v>
      </c>
      <c r="C5" s="252" t="s">
        <v>82</v>
      </c>
      <c r="D5" s="253" t="s">
        <v>83</v>
      </c>
      <c r="E5" s="475"/>
      <c r="F5" s="253" t="s">
        <v>69</v>
      </c>
      <c r="G5" s="254" t="s">
        <v>98</v>
      </c>
      <c r="H5" s="254" t="s">
        <v>99</v>
      </c>
      <c r="I5" s="254" t="s">
        <v>100</v>
      </c>
      <c r="J5" s="254" t="s">
        <v>101</v>
      </c>
      <c r="K5" s="254" t="s">
        <v>102</v>
      </c>
      <c r="L5" s="254" t="s">
        <v>103</v>
      </c>
      <c r="M5" s="254" t="s">
        <v>105</v>
      </c>
    </row>
    <row r="6" spans="1:13" ht="13.5" customHeight="1">
      <c r="A6" s="255"/>
      <c r="B6" s="256"/>
      <c r="C6" s="256"/>
      <c r="D6" s="256"/>
      <c r="E6" s="257"/>
      <c r="F6" s="258"/>
      <c r="G6" s="258"/>
      <c r="H6" s="258"/>
      <c r="I6" s="258"/>
      <c r="J6" s="258"/>
      <c r="K6" s="259"/>
      <c r="L6" s="259"/>
      <c r="M6" s="260"/>
    </row>
    <row r="7" spans="1:13" ht="14.25" customHeight="1">
      <c r="A7" s="473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topLeftCell="A13" workbookViewId="0">
      <selection activeCell="D7" sqref="D7"/>
    </sheetView>
  </sheetViews>
  <sheetFormatPr defaultRowHeight="14.4"/>
  <cols>
    <col min="1" max="1" width="13.21875" customWidth="1"/>
    <col min="3" max="3" width="12.109375" customWidth="1"/>
    <col min="7" max="7" width="9.5546875" bestFit="1" customWidth="1"/>
  </cols>
  <sheetData>
    <row r="1" spans="1:16" ht="27" customHeight="1">
      <c r="A1" s="479" t="s">
        <v>122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13.5" customHeight="1">
      <c r="A2" s="99"/>
      <c r="B2" s="99"/>
      <c r="C2" s="99"/>
      <c r="D2" s="99"/>
      <c r="E2" s="99"/>
      <c r="F2" s="99"/>
      <c r="G2" s="99"/>
      <c r="H2" s="99"/>
      <c r="I2" s="99"/>
      <c r="J2" s="98"/>
      <c r="K2" s="98"/>
      <c r="L2" s="98"/>
      <c r="M2" s="98"/>
      <c r="N2" s="100"/>
      <c r="O2" s="100"/>
      <c r="P2" s="136" t="s">
        <v>185</v>
      </c>
    </row>
    <row r="3" spans="1:16" ht="30" customHeight="1">
      <c r="A3" s="176" t="s">
        <v>213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8"/>
      <c r="M3" s="98"/>
      <c r="N3" s="102"/>
      <c r="O3" s="102"/>
      <c r="P3" s="136" t="s">
        <v>182</v>
      </c>
    </row>
    <row r="4" spans="1:16" ht="13.5" customHeight="1">
      <c r="A4" s="480" t="s">
        <v>66</v>
      </c>
      <c r="B4" s="483" t="s">
        <v>123</v>
      </c>
      <c r="C4" s="483" t="s">
        <v>124</v>
      </c>
      <c r="D4" s="476" t="s">
        <v>87</v>
      </c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8"/>
    </row>
    <row r="5" spans="1:16" ht="13.5" customHeight="1">
      <c r="A5" s="481"/>
      <c r="B5" s="484"/>
      <c r="C5" s="484"/>
      <c r="D5" s="483" t="s">
        <v>69</v>
      </c>
      <c r="E5" s="476" t="s">
        <v>70</v>
      </c>
      <c r="F5" s="477"/>
      <c r="G5" s="478"/>
      <c r="H5" s="486" t="s">
        <v>33</v>
      </c>
      <c r="I5" s="486" t="s">
        <v>35</v>
      </c>
      <c r="J5" s="476" t="s">
        <v>71</v>
      </c>
      <c r="K5" s="477"/>
      <c r="L5" s="478"/>
      <c r="M5" s="486" t="s">
        <v>41</v>
      </c>
      <c r="N5" s="486" t="s">
        <v>43</v>
      </c>
      <c r="O5" s="488" t="s">
        <v>190</v>
      </c>
      <c r="P5" s="487" t="s">
        <v>191</v>
      </c>
    </row>
    <row r="6" spans="1:16" ht="36" customHeight="1">
      <c r="A6" s="482"/>
      <c r="B6" s="485"/>
      <c r="C6" s="485"/>
      <c r="D6" s="485"/>
      <c r="E6" s="146" t="s">
        <v>188</v>
      </c>
      <c r="F6" s="149" t="s">
        <v>193</v>
      </c>
      <c r="G6" s="97" t="s">
        <v>75</v>
      </c>
      <c r="H6" s="486"/>
      <c r="I6" s="486"/>
      <c r="J6" s="146" t="s">
        <v>188</v>
      </c>
      <c r="K6" s="146" t="s">
        <v>189</v>
      </c>
      <c r="L6" s="101" t="s">
        <v>75</v>
      </c>
      <c r="M6" s="486"/>
      <c r="N6" s="486"/>
      <c r="O6" s="485"/>
      <c r="P6" s="486"/>
    </row>
    <row r="7" spans="1:16" s="160" customFormat="1" ht="39.75" customHeight="1">
      <c r="A7" s="262"/>
      <c r="B7" s="263"/>
      <c r="C7" s="263" t="s">
        <v>69</v>
      </c>
      <c r="D7" s="265">
        <f>E7+H7+I7+J7+N7+O7+P7+M7</f>
        <v>4987.72</v>
      </c>
      <c r="E7" s="265">
        <f>F7+G7</f>
        <v>4987.72</v>
      </c>
      <c r="F7" s="261">
        <v>3208.1</v>
      </c>
      <c r="G7" s="261">
        <f>G11+G15+G17</f>
        <v>1779.6200000000001</v>
      </c>
      <c r="H7" s="261">
        <v>0</v>
      </c>
      <c r="I7" s="261">
        <v>0</v>
      </c>
      <c r="J7" s="265">
        <f>K7+L7</f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4">
        <v>0</v>
      </c>
    </row>
    <row r="8" spans="1:16" ht="39.75" customHeight="1">
      <c r="A8" s="262" t="s">
        <v>214</v>
      </c>
      <c r="B8" s="263" t="s">
        <v>280</v>
      </c>
      <c r="C8" s="263" t="s">
        <v>281</v>
      </c>
      <c r="D8" s="265">
        <f t="shared" ref="D8:D21" si="0">E8+H8+I8+J8+N8+O8+P8+M8</f>
        <v>6.3</v>
      </c>
      <c r="E8" s="265">
        <f t="shared" ref="E8:E21" si="1">F8+G8</f>
        <v>6.3</v>
      </c>
      <c r="F8" s="261">
        <v>6.3</v>
      </c>
      <c r="G8" s="261">
        <v>0</v>
      </c>
      <c r="H8" s="261">
        <v>0</v>
      </c>
      <c r="I8" s="261">
        <v>0</v>
      </c>
      <c r="J8" s="265">
        <f t="shared" ref="J8:J21" si="2">K8+L8</f>
        <v>0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264">
        <v>0</v>
      </c>
    </row>
    <row r="9" spans="1:16" ht="39.75" customHeight="1">
      <c r="A9" s="262" t="s">
        <v>214</v>
      </c>
      <c r="B9" s="263" t="s">
        <v>282</v>
      </c>
      <c r="C9" s="263" t="s">
        <v>283</v>
      </c>
      <c r="D9" s="265">
        <f t="shared" si="0"/>
        <v>44.4</v>
      </c>
      <c r="E9" s="265">
        <f t="shared" si="1"/>
        <v>44.4</v>
      </c>
      <c r="F9" s="261">
        <v>44.4</v>
      </c>
      <c r="G9" s="261">
        <v>0</v>
      </c>
      <c r="H9" s="261">
        <v>0</v>
      </c>
      <c r="I9" s="261">
        <v>0</v>
      </c>
      <c r="J9" s="265">
        <f t="shared" si="2"/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4">
        <v>0</v>
      </c>
    </row>
    <row r="10" spans="1:16" ht="39.75" customHeight="1">
      <c r="A10" s="262" t="s">
        <v>214</v>
      </c>
      <c r="B10" s="263" t="s">
        <v>284</v>
      </c>
      <c r="C10" s="263" t="s">
        <v>285</v>
      </c>
      <c r="D10" s="265">
        <f t="shared" si="0"/>
        <v>396</v>
      </c>
      <c r="E10" s="265">
        <f t="shared" si="1"/>
        <v>396</v>
      </c>
      <c r="F10" s="261">
        <v>396</v>
      </c>
      <c r="G10" s="261">
        <v>0</v>
      </c>
      <c r="H10" s="261">
        <v>0</v>
      </c>
      <c r="I10" s="261">
        <v>0</v>
      </c>
      <c r="J10" s="265">
        <f t="shared" si="2"/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4">
        <v>0</v>
      </c>
    </row>
    <row r="11" spans="1:16" ht="39.75" customHeight="1">
      <c r="A11" s="262" t="s">
        <v>214</v>
      </c>
      <c r="B11" s="263" t="s">
        <v>286</v>
      </c>
      <c r="C11" s="263" t="s">
        <v>287</v>
      </c>
      <c r="D11" s="265">
        <f t="shared" si="0"/>
        <v>446.17</v>
      </c>
      <c r="E11" s="265">
        <f>F11+G11</f>
        <v>446.17</v>
      </c>
      <c r="F11" s="261">
        <v>174</v>
      </c>
      <c r="G11" s="261">
        <v>272.17</v>
      </c>
      <c r="H11" s="261">
        <v>0</v>
      </c>
      <c r="I11" s="261">
        <v>0</v>
      </c>
      <c r="J11" s="265">
        <f t="shared" si="2"/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4">
        <v>0</v>
      </c>
    </row>
    <row r="12" spans="1:16" ht="39.75" customHeight="1">
      <c r="A12" s="262" t="s">
        <v>214</v>
      </c>
      <c r="B12" s="263" t="s">
        <v>288</v>
      </c>
      <c r="C12" s="263" t="s">
        <v>289</v>
      </c>
      <c r="D12" s="265">
        <f t="shared" si="0"/>
        <v>83</v>
      </c>
      <c r="E12" s="265">
        <f t="shared" si="1"/>
        <v>83</v>
      </c>
      <c r="F12" s="261">
        <v>83</v>
      </c>
      <c r="G12" s="261">
        <v>0</v>
      </c>
      <c r="H12" s="261">
        <v>0</v>
      </c>
      <c r="I12" s="261">
        <v>0</v>
      </c>
      <c r="J12" s="265">
        <f t="shared" si="2"/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4">
        <v>0</v>
      </c>
    </row>
    <row r="13" spans="1:16" ht="39.75" customHeight="1">
      <c r="A13" s="262" t="s">
        <v>214</v>
      </c>
      <c r="B13" s="263" t="s">
        <v>290</v>
      </c>
      <c r="C13" s="263" t="s">
        <v>291</v>
      </c>
      <c r="D13" s="265">
        <f t="shared" si="0"/>
        <v>20</v>
      </c>
      <c r="E13" s="265">
        <f t="shared" si="1"/>
        <v>20</v>
      </c>
      <c r="F13" s="261">
        <v>20</v>
      </c>
      <c r="G13" s="261">
        <v>0</v>
      </c>
      <c r="H13" s="261">
        <v>0</v>
      </c>
      <c r="I13" s="261">
        <v>0</v>
      </c>
      <c r="J13" s="265">
        <f t="shared" si="2"/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4">
        <v>0</v>
      </c>
    </row>
    <row r="14" spans="1:16" ht="39.75" customHeight="1">
      <c r="A14" s="262" t="s">
        <v>214</v>
      </c>
      <c r="B14" s="263" t="s">
        <v>292</v>
      </c>
      <c r="C14" s="263" t="s">
        <v>293</v>
      </c>
      <c r="D14" s="265">
        <f t="shared" si="0"/>
        <v>4.0999999999999996</v>
      </c>
      <c r="E14" s="265">
        <f t="shared" si="1"/>
        <v>4.0999999999999996</v>
      </c>
      <c r="F14" s="261">
        <v>4.0999999999999996</v>
      </c>
      <c r="G14" s="261">
        <v>0</v>
      </c>
      <c r="H14" s="261">
        <v>0</v>
      </c>
      <c r="I14" s="261">
        <v>0</v>
      </c>
      <c r="J14" s="265">
        <f t="shared" si="2"/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4">
        <v>0</v>
      </c>
    </row>
    <row r="15" spans="1:16" ht="39.75" customHeight="1">
      <c r="A15" s="262" t="s">
        <v>214</v>
      </c>
      <c r="B15" s="263" t="s">
        <v>294</v>
      </c>
      <c r="C15" s="263" t="s">
        <v>295</v>
      </c>
      <c r="D15" s="265">
        <f t="shared" si="0"/>
        <v>1021.5</v>
      </c>
      <c r="E15" s="265">
        <f t="shared" si="1"/>
        <v>1021.5</v>
      </c>
      <c r="F15" s="261">
        <v>1000</v>
      </c>
      <c r="G15" s="261">
        <v>21.5</v>
      </c>
      <c r="H15" s="261">
        <v>0</v>
      </c>
      <c r="I15" s="261">
        <v>0</v>
      </c>
      <c r="J15" s="265">
        <f t="shared" si="2"/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4">
        <v>0</v>
      </c>
    </row>
    <row r="16" spans="1:16" ht="39.75" customHeight="1">
      <c r="A16" s="262" t="s">
        <v>214</v>
      </c>
      <c r="B16" s="263" t="s">
        <v>296</v>
      </c>
      <c r="C16" s="263" t="s">
        <v>297</v>
      </c>
      <c r="D16" s="265">
        <f t="shared" si="0"/>
        <v>161.6</v>
      </c>
      <c r="E16" s="265">
        <f t="shared" si="1"/>
        <v>161.6</v>
      </c>
      <c r="F16" s="261">
        <v>161.6</v>
      </c>
      <c r="G16" s="261">
        <v>0</v>
      </c>
      <c r="H16" s="261">
        <v>0</v>
      </c>
      <c r="I16" s="261">
        <v>0</v>
      </c>
      <c r="J16" s="265">
        <f t="shared" si="2"/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4">
        <v>0</v>
      </c>
    </row>
    <row r="17" spans="1:16" ht="39.75" customHeight="1">
      <c r="A17" s="262" t="s">
        <v>214</v>
      </c>
      <c r="B17" s="263" t="s">
        <v>298</v>
      </c>
      <c r="C17" s="263" t="s">
        <v>299</v>
      </c>
      <c r="D17" s="265">
        <f t="shared" si="0"/>
        <v>1931.95</v>
      </c>
      <c r="E17" s="265">
        <f t="shared" si="1"/>
        <v>1931.95</v>
      </c>
      <c r="F17" s="261">
        <v>446</v>
      </c>
      <c r="G17" s="261">
        <v>1485.95</v>
      </c>
      <c r="H17" s="261">
        <v>0</v>
      </c>
      <c r="I17" s="261">
        <v>0</v>
      </c>
      <c r="J17" s="265">
        <f t="shared" si="2"/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4">
        <v>0</v>
      </c>
    </row>
    <row r="18" spans="1:16" ht="39.75" customHeight="1">
      <c r="A18" s="262" t="s">
        <v>214</v>
      </c>
      <c r="B18" s="263" t="s">
        <v>300</v>
      </c>
      <c r="C18" s="263" t="s">
        <v>301</v>
      </c>
      <c r="D18" s="265">
        <f t="shared" si="0"/>
        <v>5</v>
      </c>
      <c r="E18" s="265">
        <f t="shared" si="1"/>
        <v>5</v>
      </c>
      <c r="F18" s="261">
        <v>5</v>
      </c>
      <c r="G18" s="261">
        <v>0</v>
      </c>
      <c r="H18" s="261">
        <v>0</v>
      </c>
      <c r="I18" s="261">
        <v>0</v>
      </c>
      <c r="J18" s="265">
        <f t="shared" si="2"/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4">
        <v>0</v>
      </c>
    </row>
    <row r="19" spans="1:16" ht="39.75" customHeight="1">
      <c r="A19" s="262" t="s">
        <v>214</v>
      </c>
      <c r="B19" s="263" t="s">
        <v>302</v>
      </c>
      <c r="C19" s="263" t="s">
        <v>303</v>
      </c>
      <c r="D19" s="265">
        <f t="shared" si="0"/>
        <v>856</v>
      </c>
      <c r="E19" s="265">
        <f t="shared" si="1"/>
        <v>856</v>
      </c>
      <c r="F19" s="261">
        <v>856</v>
      </c>
      <c r="G19" s="261">
        <v>0</v>
      </c>
      <c r="H19" s="261">
        <v>0</v>
      </c>
      <c r="I19" s="261">
        <v>0</v>
      </c>
      <c r="J19" s="265">
        <f t="shared" si="2"/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0</v>
      </c>
      <c r="P19" s="264">
        <v>0</v>
      </c>
    </row>
    <row r="20" spans="1:16" ht="39.75" customHeight="1">
      <c r="A20" s="262" t="s">
        <v>214</v>
      </c>
      <c r="B20" s="263" t="s">
        <v>304</v>
      </c>
      <c r="C20" s="263" t="s">
        <v>305</v>
      </c>
      <c r="D20" s="265">
        <f t="shared" si="0"/>
        <v>6</v>
      </c>
      <c r="E20" s="265">
        <f t="shared" si="1"/>
        <v>6</v>
      </c>
      <c r="F20" s="261">
        <v>6</v>
      </c>
      <c r="G20" s="261">
        <v>0</v>
      </c>
      <c r="H20" s="261">
        <v>0</v>
      </c>
      <c r="I20" s="261">
        <v>0</v>
      </c>
      <c r="J20" s="265">
        <f t="shared" si="2"/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4">
        <v>0</v>
      </c>
    </row>
    <row r="21" spans="1:16" ht="39.75" customHeight="1">
      <c r="A21" s="262" t="s">
        <v>214</v>
      </c>
      <c r="B21" s="263" t="s">
        <v>306</v>
      </c>
      <c r="C21" s="263" t="s">
        <v>307</v>
      </c>
      <c r="D21" s="265">
        <f t="shared" si="0"/>
        <v>5.7</v>
      </c>
      <c r="E21" s="265">
        <f t="shared" si="1"/>
        <v>5.7</v>
      </c>
      <c r="F21" s="261">
        <v>5.7</v>
      </c>
      <c r="G21" s="261">
        <v>0</v>
      </c>
      <c r="H21" s="261">
        <v>0</v>
      </c>
      <c r="I21" s="261">
        <v>0</v>
      </c>
      <c r="J21" s="265">
        <f t="shared" si="2"/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4">
        <v>0</v>
      </c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4.4"/>
  <sheetData>
    <row r="1" spans="1:18" ht="22.5" customHeight="1">
      <c r="A1" s="489" t="s">
        <v>125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18" ht="22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267"/>
      <c r="N2" s="267"/>
      <c r="O2" s="267"/>
      <c r="P2" s="268"/>
      <c r="Q2" s="268"/>
      <c r="R2" s="269" t="s">
        <v>184</v>
      </c>
    </row>
    <row r="3" spans="1:18" ht="28.5" customHeight="1">
      <c r="A3" s="280" t="s">
        <v>213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70"/>
      <c r="Q3" s="270"/>
      <c r="R3" s="269" t="s">
        <v>182</v>
      </c>
    </row>
    <row r="4" spans="1:18" ht="13.5" customHeight="1">
      <c r="A4" s="494" t="s">
        <v>66</v>
      </c>
      <c r="B4" s="494" t="s">
        <v>126</v>
      </c>
      <c r="C4" s="494" t="s">
        <v>127</v>
      </c>
      <c r="D4" s="494" t="s">
        <v>128</v>
      </c>
      <c r="E4" s="494" t="s">
        <v>129</v>
      </c>
      <c r="F4" s="490" t="s">
        <v>87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2"/>
    </row>
    <row r="5" spans="1:18" ht="13.5" customHeight="1">
      <c r="A5" s="495"/>
      <c r="B5" s="495"/>
      <c r="C5" s="495"/>
      <c r="D5" s="495"/>
      <c r="E5" s="495"/>
      <c r="F5" s="502" t="s">
        <v>69</v>
      </c>
      <c r="G5" s="499" t="s">
        <v>70</v>
      </c>
      <c r="H5" s="500"/>
      <c r="I5" s="501"/>
      <c r="J5" s="504" t="s">
        <v>33</v>
      </c>
      <c r="K5" s="504" t="s">
        <v>35</v>
      </c>
      <c r="L5" s="499" t="s">
        <v>71</v>
      </c>
      <c r="M5" s="500"/>
      <c r="N5" s="501"/>
      <c r="O5" s="493" t="s">
        <v>41</v>
      </c>
      <c r="P5" s="493" t="s">
        <v>43</v>
      </c>
      <c r="Q5" s="497" t="s">
        <v>190</v>
      </c>
      <c r="R5" s="493" t="s">
        <v>191</v>
      </c>
    </row>
    <row r="6" spans="1:18" ht="36" customHeight="1">
      <c r="A6" s="496"/>
      <c r="B6" s="496"/>
      <c r="C6" s="496"/>
      <c r="D6" s="496"/>
      <c r="E6" s="496">
        <v>0</v>
      </c>
      <c r="F6" s="503"/>
      <c r="G6" s="271" t="s">
        <v>188</v>
      </c>
      <c r="H6" s="271" t="s">
        <v>193</v>
      </c>
      <c r="I6" s="271" t="s">
        <v>75</v>
      </c>
      <c r="J6" s="504"/>
      <c r="K6" s="504"/>
      <c r="L6" s="271" t="s">
        <v>188</v>
      </c>
      <c r="M6" s="271" t="s">
        <v>189</v>
      </c>
      <c r="N6" s="271" t="s">
        <v>75</v>
      </c>
      <c r="O6" s="493"/>
      <c r="P6" s="493"/>
      <c r="Q6" s="498"/>
      <c r="R6" s="493"/>
    </row>
    <row r="7" spans="1:18" s="160" customFormat="1" ht="36" customHeight="1">
      <c r="A7" s="274" t="s">
        <v>66</v>
      </c>
      <c r="B7" s="275"/>
      <c r="C7" s="275"/>
      <c r="D7" s="275"/>
      <c r="E7" s="276"/>
      <c r="F7" s="277">
        <f>G7+J7+K7+L7+O7+P7+Q7+R7</f>
        <v>0</v>
      </c>
      <c r="G7" s="278">
        <f>H7+I7</f>
        <v>0</v>
      </c>
      <c r="H7" s="278"/>
      <c r="I7" s="278"/>
      <c r="J7" s="278"/>
      <c r="K7" s="278"/>
      <c r="L7" s="278">
        <f>M7+N7</f>
        <v>0</v>
      </c>
      <c r="M7" s="278"/>
      <c r="N7" s="278"/>
      <c r="O7" s="278"/>
      <c r="P7" s="278"/>
      <c r="Q7" s="278"/>
      <c r="R7" s="279"/>
    </row>
    <row r="8" spans="1:18" ht="13.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3"/>
      <c r="M8" s="273"/>
      <c r="N8" s="273"/>
      <c r="O8" s="273"/>
      <c r="P8" s="267"/>
      <c r="Q8" s="267"/>
      <c r="R8" s="267"/>
    </row>
    <row r="9" spans="1:18" ht="13.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4.4"/>
  <cols>
    <col min="1" max="8" width="17.77734375" customWidth="1"/>
  </cols>
  <sheetData>
    <row r="1" spans="1:8" ht="22.5" customHeight="1">
      <c r="A1" s="505" t="s">
        <v>130</v>
      </c>
      <c r="B1" s="505"/>
      <c r="C1" s="505"/>
      <c r="D1" s="505"/>
      <c r="E1" s="505"/>
      <c r="F1" s="505"/>
      <c r="G1" s="505"/>
      <c r="H1" s="505"/>
    </row>
    <row r="2" spans="1:8" ht="22.5" customHeight="1">
      <c r="A2" s="281"/>
      <c r="B2" s="281"/>
      <c r="C2" s="281"/>
      <c r="D2" s="281"/>
      <c r="E2" s="281"/>
      <c r="F2" s="281"/>
      <c r="G2" s="281"/>
      <c r="H2" s="282" t="s">
        <v>131</v>
      </c>
    </row>
    <row r="3" spans="1:8" ht="13.5" customHeight="1">
      <c r="A3" s="283"/>
      <c r="B3" s="284"/>
      <c r="C3" s="284"/>
      <c r="D3" s="284"/>
      <c r="E3" s="284"/>
      <c r="F3" s="284"/>
      <c r="G3" s="284"/>
      <c r="H3" s="285" t="s">
        <v>24</v>
      </c>
    </row>
    <row r="4" spans="1:8" ht="13.5" customHeight="1">
      <c r="A4" s="509" t="s">
        <v>66</v>
      </c>
      <c r="B4" s="512" t="s">
        <v>132</v>
      </c>
      <c r="C4" s="512" t="s">
        <v>133</v>
      </c>
      <c r="D4" s="506" t="s">
        <v>134</v>
      </c>
      <c r="E4" s="507"/>
      <c r="F4" s="508"/>
      <c r="G4" s="517" t="s">
        <v>135</v>
      </c>
      <c r="H4" s="512" t="s">
        <v>124</v>
      </c>
    </row>
    <row r="5" spans="1:8" ht="13.5" customHeight="1">
      <c r="A5" s="510"/>
      <c r="B5" s="513"/>
      <c r="C5" s="513"/>
      <c r="D5" s="515" t="s">
        <v>81</v>
      </c>
      <c r="E5" s="515" t="s">
        <v>82</v>
      </c>
      <c r="F5" s="515" t="s">
        <v>83</v>
      </c>
      <c r="G5" s="518"/>
      <c r="H5" s="513" t="s">
        <v>136</v>
      </c>
    </row>
    <row r="6" spans="1:8" ht="13.5" customHeight="1">
      <c r="A6" s="511"/>
      <c r="B6" s="514"/>
      <c r="C6" s="514"/>
      <c r="D6" s="516"/>
      <c r="E6" s="516"/>
      <c r="F6" s="516"/>
      <c r="G6" s="519"/>
      <c r="H6" s="514"/>
    </row>
    <row r="7" spans="1:8" ht="13.5" customHeight="1">
      <c r="A7" s="286"/>
      <c r="B7" s="287"/>
      <c r="C7" s="288"/>
      <c r="D7" s="288"/>
      <c r="E7" s="288"/>
      <c r="F7" s="288"/>
      <c r="G7" s="288"/>
      <c r="H7" s="289"/>
    </row>
    <row r="8" spans="1:8" ht="13.5" customHeight="1">
      <c r="A8" s="290"/>
      <c r="B8" s="290"/>
      <c r="C8" s="290"/>
      <c r="D8" s="290"/>
      <c r="E8" s="290"/>
      <c r="F8" s="290"/>
      <c r="G8" s="290"/>
      <c r="H8" s="29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E6" sqref="E6"/>
    </sheetView>
  </sheetViews>
  <sheetFormatPr defaultRowHeight="14.4"/>
  <cols>
    <col min="1" max="1" width="46.109375" customWidth="1"/>
    <col min="2" max="5" width="20.33203125" customWidth="1"/>
  </cols>
  <sheetData>
    <row r="1" spans="1:5" ht="13.5" customHeight="1">
      <c r="A1" s="104"/>
      <c r="B1" s="103"/>
      <c r="C1" s="103"/>
      <c r="D1" s="103"/>
      <c r="E1" s="103"/>
    </row>
    <row r="2" spans="1:5" ht="27" customHeight="1">
      <c r="A2" s="520" t="s">
        <v>137</v>
      </c>
      <c r="B2" s="520"/>
      <c r="C2" s="520"/>
      <c r="D2" s="520"/>
      <c r="E2" s="520"/>
    </row>
    <row r="3" spans="1:5" ht="35.25" customHeight="1" thickBot="1">
      <c r="A3" s="301" t="s">
        <v>213</v>
      </c>
      <c r="B3" s="103"/>
      <c r="C3" s="103"/>
      <c r="D3" s="103"/>
      <c r="E3" s="105" t="s">
        <v>24</v>
      </c>
    </row>
    <row r="4" spans="1:5" ht="28.5" customHeight="1">
      <c r="A4" s="521" t="s">
        <v>138</v>
      </c>
      <c r="B4" s="523" t="s">
        <v>180</v>
      </c>
      <c r="C4" s="523" t="s">
        <v>181</v>
      </c>
      <c r="D4" s="525" t="s">
        <v>139</v>
      </c>
      <c r="E4" s="526"/>
    </row>
    <row r="5" spans="1:5" ht="28.5" customHeight="1">
      <c r="A5" s="522"/>
      <c r="B5" s="524"/>
      <c r="C5" s="524"/>
      <c r="D5" s="106" t="s">
        <v>140</v>
      </c>
      <c r="E5" s="107" t="s">
        <v>141</v>
      </c>
    </row>
    <row r="6" spans="1:5" s="160" customFormat="1" ht="24" customHeight="1">
      <c r="A6" s="292" t="s">
        <v>142</v>
      </c>
      <c r="B6" s="293">
        <v>1</v>
      </c>
      <c r="C6" s="294">
        <v>1</v>
      </c>
      <c r="D6" s="295">
        <f>C6-B6</f>
        <v>0</v>
      </c>
      <c r="E6" s="296">
        <f>D6/B6</f>
        <v>0</v>
      </c>
    </row>
    <row r="7" spans="1:5" s="160" customFormat="1" ht="36" customHeight="1">
      <c r="A7" s="297" t="s">
        <v>143</v>
      </c>
      <c r="B7" s="150">
        <v>0</v>
      </c>
      <c r="C7" s="298">
        <v>0</v>
      </c>
      <c r="D7" s="295">
        <f>C7-B7</f>
        <v>0</v>
      </c>
      <c r="E7" s="296"/>
    </row>
    <row r="8" spans="1:5" s="160" customFormat="1" ht="36" customHeight="1">
      <c r="A8" s="299" t="s">
        <v>144</v>
      </c>
      <c r="B8" s="321">
        <v>1</v>
      </c>
      <c r="C8" s="298">
        <v>1</v>
      </c>
      <c r="D8" s="295">
        <f>C8-B8</f>
        <v>0</v>
      </c>
      <c r="E8" s="296">
        <f>D8/B8</f>
        <v>0</v>
      </c>
    </row>
    <row r="9" spans="1:5" s="160" customFormat="1" ht="36" customHeight="1">
      <c r="A9" s="299" t="s">
        <v>145</v>
      </c>
      <c r="B9" s="300">
        <v>0</v>
      </c>
      <c r="C9" s="298">
        <v>0</v>
      </c>
      <c r="D9" s="298">
        <f>C9-B9</f>
        <v>0</v>
      </c>
      <c r="E9" s="302"/>
    </row>
    <row r="10" spans="1:5" ht="36" customHeight="1">
      <c r="A10" s="111" t="s">
        <v>146</v>
      </c>
      <c r="B10" s="109">
        <v>0</v>
      </c>
      <c r="C10" s="133">
        <v>0</v>
      </c>
      <c r="D10" s="110">
        <v>0</v>
      </c>
      <c r="E10" s="108"/>
    </row>
    <row r="11" spans="1:5" ht="36" customHeight="1" thickBot="1">
      <c r="A11" s="132" t="s">
        <v>179</v>
      </c>
      <c r="B11" s="112"/>
      <c r="C11" s="134"/>
      <c r="D11" s="113">
        <v>0</v>
      </c>
      <c r="E11" s="114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topLeftCell="A13" workbookViewId="0"/>
  </sheetViews>
  <sheetFormatPr defaultRowHeight="14.4"/>
  <cols>
    <col min="1" max="1" width="96.21875" customWidth="1"/>
    <col min="2" max="2" width="17.33203125" customWidth="1"/>
  </cols>
  <sheetData>
    <row r="1" spans="1:1" ht="27" customHeight="1">
      <c r="A1" s="161" t="s">
        <v>2</v>
      </c>
    </row>
    <row r="2" spans="1:1" ht="27" customHeight="1">
      <c r="A2" s="162" t="s">
        <v>3</v>
      </c>
    </row>
    <row r="3" spans="1:1" ht="27" customHeight="1">
      <c r="A3" s="162" t="s">
        <v>4</v>
      </c>
    </row>
    <row r="4" spans="1:1" ht="27" customHeight="1">
      <c r="A4" s="162" t="s">
        <v>5</v>
      </c>
    </row>
    <row r="5" spans="1:1" ht="27" customHeight="1">
      <c r="A5" s="162" t="s">
        <v>6</v>
      </c>
    </row>
    <row r="6" spans="1:1" ht="27" customHeight="1">
      <c r="A6" s="162" t="s">
        <v>7</v>
      </c>
    </row>
    <row r="7" spans="1:1" ht="27" customHeight="1">
      <c r="A7" s="162" t="s">
        <v>8</v>
      </c>
    </row>
    <row r="8" spans="1:1" ht="27" customHeight="1">
      <c r="A8" s="162" t="s">
        <v>9</v>
      </c>
    </row>
    <row r="9" spans="1:1" ht="27" customHeight="1">
      <c r="A9" s="162" t="s">
        <v>10</v>
      </c>
    </row>
    <row r="10" spans="1:1" ht="27" customHeight="1">
      <c r="A10" s="162" t="s">
        <v>11</v>
      </c>
    </row>
    <row r="11" spans="1:1" ht="27" customHeight="1">
      <c r="A11" s="162" t="s">
        <v>12</v>
      </c>
    </row>
    <row r="12" spans="1:1" ht="27" customHeight="1">
      <c r="A12" s="162" t="s">
        <v>13</v>
      </c>
    </row>
    <row r="13" spans="1:1" ht="27" customHeight="1">
      <c r="A13" s="162" t="s">
        <v>14</v>
      </c>
    </row>
    <row r="14" spans="1:1" ht="27" customHeight="1">
      <c r="A14" s="162" t="s">
        <v>15</v>
      </c>
    </row>
    <row r="15" spans="1:1" ht="27" customHeight="1">
      <c r="A15" s="162" t="s">
        <v>16</v>
      </c>
    </row>
    <row r="16" spans="1:1" ht="27" customHeight="1">
      <c r="A16" s="162" t="s">
        <v>17</v>
      </c>
    </row>
    <row r="17" spans="1:1" ht="27" customHeight="1">
      <c r="A17" s="162" t="s">
        <v>18</v>
      </c>
    </row>
    <row r="18" spans="1:1" ht="27" customHeight="1">
      <c r="A18" s="162" t="s">
        <v>19</v>
      </c>
    </row>
    <row r="19" spans="1:1" ht="27" customHeight="1">
      <c r="A19" s="162" t="s">
        <v>20</v>
      </c>
    </row>
    <row r="20" spans="1:1" ht="27" customHeight="1">
      <c r="A20" s="162" t="s">
        <v>21</v>
      </c>
    </row>
    <row r="21" spans="1:1" ht="14.25" customHeight="1">
      <c r="A21" s="163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4.4"/>
  <cols>
    <col min="1" max="1" width="42.21875" customWidth="1"/>
    <col min="2" max="6" width="18.109375" customWidth="1"/>
  </cols>
  <sheetData>
    <row r="1" spans="1:6" ht="27" customHeight="1">
      <c r="A1" s="115" t="s">
        <v>147</v>
      </c>
      <c r="B1" s="116"/>
      <c r="C1" s="116"/>
      <c r="D1" s="116"/>
      <c r="E1" s="116"/>
      <c r="F1" s="116"/>
    </row>
    <row r="2" spans="1:6" ht="13.5" customHeight="1">
      <c r="A2" s="117"/>
      <c r="B2" s="117"/>
      <c r="C2" s="117"/>
      <c r="D2" s="117"/>
      <c r="E2" s="117"/>
      <c r="F2" s="118" t="s">
        <v>148</v>
      </c>
    </row>
    <row r="3" spans="1:6" ht="30" customHeight="1">
      <c r="A3" s="527"/>
      <c r="B3" s="527"/>
      <c r="C3" s="527"/>
      <c r="D3" s="119"/>
      <c r="E3" s="119"/>
      <c r="F3" s="120" t="s">
        <v>24</v>
      </c>
    </row>
    <row r="4" spans="1:6" ht="13.5" customHeight="1">
      <c r="A4" s="528" t="s">
        <v>66</v>
      </c>
      <c r="B4" s="529" t="s">
        <v>149</v>
      </c>
      <c r="C4" s="529"/>
      <c r="D4" s="529"/>
      <c r="E4" s="529" t="s">
        <v>80</v>
      </c>
      <c r="F4" s="530" t="s">
        <v>150</v>
      </c>
    </row>
    <row r="5" spans="1:6" ht="13.5" customHeight="1">
      <c r="A5" s="528"/>
      <c r="B5" s="529"/>
      <c r="C5" s="529"/>
      <c r="D5" s="529"/>
      <c r="E5" s="529"/>
      <c r="F5" s="530"/>
    </row>
    <row r="6" spans="1:6" ht="24" customHeight="1">
      <c r="A6" s="528"/>
      <c r="B6" s="121" t="s">
        <v>81</v>
      </c>
      <c r="C6" s="121" t="s">
        <v>82</v>
      </c>
      <c r="D6" s="121" t="s">
        <v>83</v>
      </c>
      <c r="E6" s="529"/>
      <c r="F6" s="530"/>
    </row>
    <row r="7" spans="1:6" s="160" customFormat="1" ht="35.25" customHeight="1">
      <c r="A7" s="305"/>
      <c r="B7" s="303"/>
      <c r="C7" s="304"/>
      <c r="D7" s="304"/>
      <c r="E7" s="305" t="s">
        <v>69</v>
      </c>
      <c r="F7" s="306">
        <v>13.52</v>
      </c>
    </row>
    <row r="8" spans="1:6" ht="35.25" customHeight="1">
      <c r="A8" s="305" t="s">
        <v>214</v>
      </c>
      <c r="B8" s="303"/>
      <c r="C8" s="304"/>
      <c r="D8" s="304"/>
      <c r="E8" s="305"/>
      <c r="F8" s="306">
        <v>13.52</v>
      </c>
    </row>
    <row r="9" spans="1:6" ht="35.25" customHeight="1">
      <c r="A9" s="305" t="s">
        <v>215</v>
      </c>
      <c r="B9" s="303">
        <v>210</v>
      </c>
      <c r="C9" s="304"/>
      <c r="D9" s="304"/>
      <c r="E9" s="305" t="s">
        <v>230</v>
      </c>
      <c r="F9" s="306">
        <v>13.52</v>
      </c>
    </row>
    <row r="10" spans="1:6" ht="35.25" customHeight="1">
      <c r="A10" s="305" t="s">
        <v>217</v>
      </c>
      <c r="B10" s="303"/>
      <c r="C10" s="304" t="s">
        <v>222</v>
      </c>
      <c r="D10" s="304"/>
      <c r="E10" s="305" t="s">
        <v>231</v>
      </c>
      <c r="F10" s="306">
        <v>13.52</v>
      </c>
    </row>
    <row r="11" spans="1:6" ht="35.25" customHeight="1">
      <c r="A11" s="305" t="s">
        <v>220</v>
      </c>
      <c r="B11" s="303">
        <v>210</v>
      </c>
      <c r="C11" s="304" t="s">
        <v>232</v>
      </c>
      <c r="D11" s="304" t="s">
        <v>222</v>
      </c>
      <c r="E11" s="305" t="s">
        <v>233</v>
      </c>
      <c r="F11" s="306">
        <v>13.52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4.4"/>
  <sheetData>
    <row r="1" spans="1:24" ht="22.5" customHeight="1">
      <c r="A1" s="307" t="s">
        <v>151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22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8"/>
      <c r="X2" s="309" t="s">
        <v>152</v>
      </c>
    </row>
    <row r="3" spans="1:24" ht="27.7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08"/>
      <c r="X3" s="312" t="s">
        <v>24</v>
      </c>
    </row>
    <row r="4" spans="1:24" ht="13.5" customHeight="1">
      <c r="A4" s="544" t="s">
        <v>66</v>
      </c>
      <c r="B4" s="544" t="s">
        <v>123</v>
      </c>
      <c r="C4" s="538" t="s">
        <v>87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  <c r="O4" s="531" t="s">
        <v>153</v>
      </c>
      <c r="P4" s="531" t="s">
        <v>154</v>
      </c>
      <c r="Q4" s="533" t="s">
        <v>155</v>
      </c>
      <c r="R4" s="534"/>
      <c r="S4" s="534"/>
      <c r="T4" s="535"/>
      <c r="U4" s="533" t="s">
        <v>156</v>
      </c>
      <c r="V4" s="534"/>
      <c r="W4" s="534"/>
      <c r="X4" s="535"/>
    </row>
    <row r="5" spans="1:24" ht="13.5" customHeight="1">
      <c r="A5" s="545"/>
      <c r="B5" s="545"/>
      <c r="C5" s="547" t="s">
        <v>69</v>
      </c>
      <c r="D5" s="541" t="s">
        <v>70</v>
      </c>
      <c r="E5" s="542"/>
      <c r="F5" s="543"/>
      <c r="G5" s="536" t="s">
        <v>33</v>
      </c>
      <c r="H5" s="536" t="s">
        <v>35</v>
      </c>
      <c r="I5" s="541" t="s">
        <v>71</v>
      </c>
      <c r="J5" s="542"/>
      <c r="K5" s="543"/>
      <c r="L5" s="536" t="s">
        <v>157</v>
      </c>
      <c r="M5" s="536" t="s">
        <v>43</v>
      </c>
      <c r="N5" s="536" t="s">
        <v>72</v>
      </c>
      <c r="O5" s="537"/>
      <c r="P5" s="537"/>
      <c r="Q5" s="531" t="s">
        <v>158</v>
      </c>
      <c r="R5" s="531" t="s">
        <v>159</v>
      </c>
      <c r="S5" s="531" t="s">
        <v>160</v>
      </c>
      <c r="T5" s="531" t="s">
        <v>161</v>
      </c>
      <c r="U5" s="531" t="s">
        <v>158</v>
      </c>
      <c r="V5" s="531" t="s">
        <v>159</v>
      </c>
      <c r="W5" s="531" t="s">
        <v>160</v>
      </c>
      <c r="X5" s="531" t="s">
        <v>161</v>
      </c>
    </row>
    <row r="6" spans="1:24" ht="36" customHeight="1">
      <c r="A6" s="546"/>
      <c r="B6" s="546"/>
      <c r="C6" s="547"/>
      <c r="D6" s="314" t="s">
        <v>308</v>
      </c>
      <c r="E6" s="314" t="s">
        <v>309</v>
      </c>
      <c r="F6" s="313" t="s">
        <v>75</v>
      </c>
      <c r="G6" s="536"/>
      <c r="H6" s="536"/>
      <c r="I6" s="314" t="s">
        <v>308</v>
      </c>
      <c r="J6" s="314" t="s">
        <v>310</v>
      </c>
      <c r="K6" s="314" t="s">
        <v>75</v>
      </c>
      <c r="L6" s="536"/>
      <c r="M6" s="536"/>
      <c r="N6" s="536"/>
      <c r="O6" s="532"/>
      <c r="P6" s="532"/>
      <c r="Q6" s="532"/>
      <c r="R6" s="532"/>
      <c r="S6" s="532"/>
      <c r="T6" s="532"/>
      <c r="U6" s="532"/>
      <c r="V6" s="532"/>
      <c r="W6" s="532"/>
      <c r="X6" s="532"/>
    </row>
    <row r="7" spans="1:24" ht="13.5" customHeight="1">
      <c r="A7" s="315"/>
      <c r="B7" s="315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8"/>
      <c r="P7" s="318"/>
      <c r="Q7" s="319"/>
      <c r="R7" s="319"/>
      <c r="S7" s="319"/>
      <c r="T7" s="319"/>
      <c r="U7" s="319"/>
      <c r="V7" s="319"/>
      <c r="W7" s="319"/>
      <c r="X7" s="319"/>
    </row>
    <row r="8" spans="1:24" ht="13.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H5:H6"/>
    <mergeCell ref="Q5:Q6"/>
    <mergeCell ref="V5:V6"/>
    <mergeCell ref="T5:T6"/>
    <mergeCell ref="U4:X4"/>
    <mergeCell ref="W5:W6"/>
    <mergeCell ref="X5:X6"/>
    <mergeCell ref="Q4:T4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opLeftCell="A16" workbookViewId="0">
      <selection sqref="A1:E1"/>
    </sheetView>
  </sheetViews>
  <sheetFormatPr defaultRowHeight="14.4"/>
  <cols>
    <col min="1" max="6" width="28.109375" customWidth="1"/>
  </cols>
  <sheetData>
    <row r="1" spans="1:5" ht="27" customHeight="1">
      <c r="A1" s="548" t="s">
        <v>162</v>
      </c>
      <c r="B1" s="548"/>
      <c r="C1" s="548"/>
      <c r="D1" s="548"/>
      <c r="E1" s="549"/>
    </row>
    <row r="2" spans="1:5" ht="41.25" customHeight="1">
      <c r="A2" s="124" t="s">
        <v>163</v>
      </c>
      <c r="B2" s="124" t="s">
        <v>164</v>
      </c>
      <c r="C2" s="124"/>
      <c r="D2" s="124"/>
      <c r="E2" s="125"/>
    </row>
    <row r="3" spans="1:5" ht="84.75" customHeight="1">
      <c r="A3" s="126" t="s">
        <v>165</v>
      </c>
      <c r="B3" s="123" t="s">
        <v>166</v>
      </c>
      <c r="C3" s="126" t="s">
        <v>167</v>
      </c>
      <c r="D3" s="128" t="s">
        <v>168</v>
      </c>
      <c r="E3" s="122" t="s">
        <v>169</v>
      </c>
    </row>
    <row r="4" spans="1:5" ht="84.75" customHeight="1">
      <c r="A4" s="127"/>
      <c r="B4" s="126"/>
      <c r="C4" s="126"/>
      <c r="D4" s="126"/>
      <c r="E4" s="126"/>
    </row>
    <row r="5" spans="1:5" ht="84.75" customHeight="1">
      <c r="A5" s="128" t="s">
        <v>170</v>
      </c>
      <c r="B5" s="550"/>
      <c r="C5" s="551"/>
      <c r="D5" s="551"/>
      <c r="E5" s="552"/>
    </row>
    <row r="6" spans="1:5" ht="84.75" customHeight="1">
      <c r="A6" s="128" t="s">
        <v>171</v>
      </c>
      <c r="B6" s="553"/>
      <c r="C6" s="554"/>
      <c r="D6" s="554"/>
      <c r="E6" s="555"/>
    </row>
    <row r="7" spans="1:5" ht="84.75" customHeight="1">
      <c r="A7" s="128" t="s">
        <v>172</v>
      </c>
      <c r="B7" s="553"/>
      <c r="C7" s="554"/>
      <c r="D7" s="554"/>
      <c r="E7" s="555"/>
    </row>
    <row r="8" spans="1:5" ht="14.25" customHeight="1">
      <c r="A8" s="124" t="s">
        <v>173</v>
      </c>
      <c r="B8" s="124"/>
      <c r="C8" s="124"/>
      <c r="D8" s="124"/>
      <c r="E8" s="124"/>
    </row>
    <row r="9" spans="1:5" ht="14.25" customHeight="1">
      <c r="A9" s="124" t="s">
        <v>174</v>
      </c>
      <c r="B9" s="124"/>
      <c r="C9" s="124"/>
      <c r="D9" s="124"/>
      <c r="E9" s="124"/>
    </row>
    <row r="10" spans="1:5" ht="14.25" customHeight="1">
      <c r="A10" s="124" t="s">
        <v>175</v>
      </c>
      <c r="B10" s="124"/>
      <c r="C10" s="124"/>
      <c r="D10" s="124"/>
      <c r="E10" s="124"/>
    </row>
    <row r="11" spans="1:5" ht="14.25" customHeight="1">
      <c r="A11" s="124" t="s">
        <v>176</v>
      </c>
      <c r="B11" s="124"/>
      <c r="C11" s="124"/>
      <c r="D11" s="124"/>
      <c r="E11" s="124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workbookViewId="0">
      <selection activeCell="B7" sqref="B7"/>
    </sheetView>
  </sheetViews>
  <sheetFormatPr defaultRowHeight="14.4"/>
  <cols>
    <col min="1" max="5" width="30.88671875" customWidth="1"/>
  </cols>
  <sheetData>
    <row r="1" spans="1:4" ht="21" customHeight="1">
      <c r="A1" s="328" t="s">
        <v>22</v>
      </c>
      <c r="B1" s="328"/>
      <c r="C1" s="328"/>
      <c r="D1" s="328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76" t="s">
        <v>213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60" customFormat="1" ht="21" customHeight="1">
      <c r="A6" s="26" t="s">
        <v>29</v>
      </c>
      <c r="B6" s="164">
        <v>5121.7299999999996</v>
      </c>
      <c r="C6" s="27" t="s">
        <v>30</v>
      </c>
      <c r="D6" s="165">
        <v>0</v>
      </c>
    </row>
    <row r="7" spans="1:4" s="160" customFormat="1" ht="21" customHeight="1">
      <c r="A7" s="166" t="s">
        <v>31</v>
      </c>
      <c r="B7" s="130">
        <v>1779.62</v>
      </c>
      <c r="C7" s="27" t="s">
        <v>32</v>
      </c>
      <c r="D7" s="167">
        <v>0</v>
      </c>
    </row>
    <row r="8" spans="1:4" s="160" customFormat="1" ht="21" customHeight="1">
      <c r="A8" s="26" t="s">
        <v>33</v>
      </c>
      <c r="B8" s="168">
        <v>0</v>
      </c>
      <c r="C8" s="27" t="s">
        <v>34</v>
      </c>
      <c r="D8" s="167">
        <v>0</v>
      </c>
    </row>
    <row r="9" spans="1:4" s="160" customFormat="1" ht="21" customHeight="1">
      <c r="A9" s="26" t="s">
        <v>35</v>
      </c>
      <c r="B9" s="168">
        <v>0</v>
      </c>
      <c r="C9" s="27" t="s">
        <v>36</v>
      </c>
      <c r="D9" s="167">
        <v>0</v>
      </c>
    </row>
    <row r="10" spans="1:4" s="160" customFormat="1" ht="21" customHeight="1">
      <c r="A10" s="26" t="s">
        <v>37</v>
      </c>
      <c r="B10" s="168">
        <v>0</v>
      </c>
      <c r="C10" s="27" t="s">
        <v>38</v>
      </c>
      <c r="D10" s="167">
        <v>0</v>
      </c>
    </row>
    <row r="11" spans="1:4" s="160" customFormat="1" ht="21" customHeight="1">
      <c r="A11" s="26" t="s">
        <v>39</v>
      </c>
      <c r="B11" s="131"/>
      <c r="C11" s="27" t="s">
        <v>40</v>
      </c>
      <c r="D11" s="167">
        <v>0</v>
      </c>
    </row>
    <row r="12" spans="1:4" s="160" customFormat="1" ht="21" customHeight="1">
      <c r="A12" s="26" t="s">
        <v>41</v>
      </c>
      <c r="B12" s="168">
        <v>0</v>
      </c>
      <c r="C12" s="27" t="s">
        <v>42</v>
      </c>
      <c r="D12" s="167">
        <v>0</v>
      </c>
    </row>
    <row r="13" spans="1:4" s="160" customFormat="1" ht="21" customHeight="1">
      <c r="A13" s="26" t="s">
        <v>43</v>
      </c>
      <c r="B13" s="169">
        <v>0</v>
      </c>
      <c r="C13" s="27" t="s">
        <v>44</v>
      </c>
      <c r="D13" s="165">
        <v>33.950000000000003</v>
      </c>
    </row>
    <row r="14" spans="1:4" s="160" customFormat="1" ht="21" customHeight="1">
      <c r="A14" s="26" t="s">
        <v>45</v>
      </c>
      <c r="B14" s="169">
        <v>0</v>
      </c>
      <c r="C14" s="27" t="s">
        <v>46</v>
      </c>
      <c r="D14" s="167">
        <v>0</v>
      </c>
    </row>
    <row r="15" spans="1:4" s="160" customFormat="1" ht="21" customHeight="1">
      <c r="A15" s="26" t="s">
        <v>47</v>
      </c>
      <c r="B15" s="169">
        <v>0</v>
      </c>
      <c r="C15" s="27" t="s">
        <v>48</v>
      </c>
      <c r="D15" s="165">
        <f>3298.87+1779.62</f>
        <v>5078.49</v>
      </c>
    </row>
    <row r="16" spans="1:4" s="160" customFormat="1" ht="21" customHeight="1">
      <c r="A16" s="26" t="s">
        <v>49</v>
      </c>
      <c r="B16" s="169">
        <v>0</v>
      </c>
      <c r="C16" s="27" t="s">
        <v>50</v>
      </c>
      <c r="D16" s="167">
        <v>0</v>
      </c>
    </row>
    <row r="17" spans="1:4" s="160" customFormat="1" ht="21" customHeight="1">
      <c r="A17" s="170" t="s">
        <v>51</v>
      </c>
      <c r="B17" s="169">
        <v>0</v>
      </c>
      <c r="C17" s="30" t="s">
        <v>52</v>
      </c>
      <c r="D17" s="167">
        <v>0</v>
      </c>
    </row>
    <row r="18" spans="1:4" s="160" customFormat="1" ht="21" customHeight="1">
      <c r="A18" s="26" t="s">
        <v>53</v>
      </c>
      <c r="B18" s="169">
        <v>0</v>
      </c>
      <c r="C18" s="31" t="s">
        <v>54</v>
      </c>
      <c r="D18" s="167">
        <v>0</v>
      </c>
    </row>
    <row r="19" spans="1:4" s="160" customFormat="1" ht="21" customHeight="1">
      <c r="A19" s="170" t="s">
        <v>55</v>
      </c>
      <c r="B19" s="169">
        <v>0</v>
      </c>
      <c r="C19" s="28" t="s">
        <v>56</v>
      </c>
      <c r="D19" s="167">
        <v>0</v>
      </c>
    </row>
    <row r="20" spans="1:4" s="160" customFormat="1" ht="21" customHeight="1">
      <c r="A20" s="14" t="s">
        <v>57</v>
      </c>
      <c r="B20" s="169">
        <v>0</v>
      </c>
      <c r="C20" s="27" t="s">
        <v>58</v>
      </c>
      <c r="D20" s="167">
        <v>0</v>
      </c>
    </row>
    <row r="21" spans="1:4" s="160" customFormat="1" ht="21" customHeight="1">
      <c r="A21" s="14"/>
      <c r="B21" s="130"/>
      <c r="C21" s="29" t="s">
        <v>59</v>
      </c>
      <c r="D21" s="167">
        <v>0</v>
      </c>
    </row>
    <row r="22" spans="1:4" s="160" customFormat="1" ht="21" customHeight="1">
      <c r="A22" s="14"/>
      <c r="B22" s="130"/>
      <c r="C22" s="29" t="s">
        <v>60</v>
      </c>
      <c r="D22" s="167">
        <v>0</v>
      </c>
    </row>
    <row r="23" spans="1:4" s="160" customFormat="1" ht="21" customHeight="1">
      <c r="A23" s="15"/>
      <c r="B23" s="130"/>
      <c r="C23" s="154" t="s">
        <v>198</v>
      </c>
      <c r="D23" s="171">
        <v>0</v>
      </c>
    </row>
    <row r="24" spans="1:4" s="160" customFormat="1" ht="21" customHeight="1">
      <c r="A24" s="15"/>
      <c r="B24" s="130"/>
      <c r="C24" s="154" t="s">
        <v>195</v>
      </c>
      <c r="D24" s="171">
        <v>0</v>
      </c>
    </row>
    <row r="25" spans="1:4" s="160" customFormat="1" ht="21" customHeight="1">
      <c r="A25" s="15"/>
      <c r="B25" s="130"/>
      <c r="C25" s="154" t="s">
        <v>199</v>
      </c>
      <c r="D25" s="171">
        <v>9.2899999999999991</v>
      </c>
    </row>
    <row r="26" spans="1:4" s="160" customFormat="1" ht="21" customHeight="1">
      <c r="A26" s="15"/>
      <c r="B26" s="130"/>
      <c r="C26" s="154" t="s">
        <v>196</v>
      </c>
      <c r="D26" s="167">
        <v>0</v>
      </c>
    </row>
    <row r="27" spans="1:4" s="160" customFormat="1" ht="21" customHeight="1">
      <c r="A27" s="15"/>
      <c r="B27" s="130"/>
      <c r="C27" s="154" t="s">
        <v>197</v>
      </c>
      <c r="D27" s="167">
        <v>0</v>
      </c>
    </row>
    <row r="28" spans="1:4" s="160" customFormat="1" ht="21" customHeight="1">
      <c r="A28" s="15"/>
      <c r="B28" s="130"/>
      <c r="C28" s="154" t="s">
        <v>200</v>
      </c>
      <c r="D28" s="172">
        <v>0</v>
      </c>
    </row>
    <row r="29" spans="1:4" s="160" customFormat="1" ht="21" customHeight="1">
      <c r="A29" s="15"/>
      <c r="B29" s="130"/>
      <c r="C29" s="154" t="s">
        <v>194</v>
      </c>
      <c r="D29" s="173">
        <v>0</v>
      </c>
    </row>
    <row r="30" spans="1:4" s="160" customFormat="1" ht="21" customHeight="1">
      <c r="A30" s="15"/>
      <c r="B30" s="130"/>
      <c r="C30" s="154" t="s">
        <v>201</v>
      </c>
      <c r="D30" s="173">
        <v>0</v>
      </c>
    </row>
    <row r="31" spans="1:4" s="160" customFormat="1" ht="21" customHeight="1">
      <c r="A31" s="15"/>
      <c r="B31" s="130"/>
      <c r="C31" s="155" t="s">
        <v>202</v>
      </c>
      <c r="D31" s="173">
        <v>0</v>
      </c>
    </row>
    <row r="32" spans="1:4" s="160" customFormat="1" ht="21" customHeight="1">
      <c r="A32" s="15"/>
      <c r="B32" s="130"/>
      <c r="C32" s="156" t="s">
        <v>203</v>
      </c>
      <c r="D32" s="173">
        <v>0</v>
      </c>
    </row>
    <row r="33" spans="1:4" s="160" customFormat="1" ht="21" customHeight="1">
      <c r="A33" s="15"/>
      <c r="B33" s="130"/>
      <c r="C33" s="156" t="s">
        <v>204</v>
      </c>
      <c r="D33" s="167">
        <v>0</v>
      </c>
    </row>
    <row r="34" spans="1:4" s="160" customFormat="1" ht="21" customHeight="1">
      <c r="A34" s="15"/>
      <c r="B34" s="130"/>
      <c r="C34" s="156" t="s">
        <v>205</v>
      </c>
      <c r="D34" s="173">
        <v>0</v>
      </c>
    </row>
    <row r="35" spans="1:4" ht="21" customHeight="1">
      <c r="A35" s="15"/>
      <c r="B35" s="130"/>
      <c r="C35" s="129"/>
      <c r="D35" s="153"/>
    </row>
    <row r="36" spans="1:4" ht="21" customHeight="1">
      <c r="A36" s="15"/>
      <c r="B36" s="130"/>
      <c r="C36" s="129"/>
      <c r="D36" s="153"/>
    </row>
    <row r="37" spans="1:4" ht="21" customHeight="1">
      <c r="A37" s="15"/>
      <c r="B37" s="130"/>
      <c r="C37" s="129"/>
      <c r="D37" s="157"/>
    </row>
    <row r="38" spans="1:4" ht="21" customHeight="1">
      <c r="A38" s="15"/>
      <c r="B38" s="130"/>
      <c r="C38" s="129"/>
      <c r="D38" s="157"/>
    </row>
    <row r="39" spans="1:4" s="160" customFormat="1" ht="21" customHeight="1">
      <c r="A39" s="24" t="s">
        <v>61</v>
      </c>
      <c r="B39" s="174">
        <v>5121.7299999999996</v>
      </c>
      <c r="C39" s="24" t="s">
        <v>62</v>
      </c>
      <c r="D39" s="175">
        <v>5121.7299999999996</v>
      </c>
    </row>
    <row r="40" spans="1:4" ht="21" customHeight="1">
      <c r="A40" s="25" t="s">
        <v>63</v>
      </c>
      <c r="B40" s="25"/>
      <c r="C40" s="329"/>
      <c r="D40" s="329"/>
    </row>
    <row r="41" spans="1:4" ht="21" customHeight="1">
      <c r="C41" s="329"/>
      <c r="D41" s="329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>
      <selection activeCell="E9" sqref="E9"/>
    </sheetView>
  </sheetViews>
  <sheetFormatPr defaultRowHeight="14.4"/>
  <cols>
    <col min="1" max="1" width="25.109375" customWidth="1"/>
    <col min="2" max="19" width="12.10937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0" t="s">
        <v>65</v>
      </c>
      <c r="S2" s="330"/>
    </row>
    <row r="3" spans="1:19" ht="32.25" customHeight="1">
      <c r="A3" s="176" t="s">
        <v>213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0" t="s">
        <v>24</v>
      </c>
      <c r="S3" s="331"/>
    </row>
    <row r="4" spans="1:19" ht="13.5" customHeight="1">
      <c r="A4" s="343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44"/>
      <c r="B5" s="346" t="s">
        <v>69</v>
      </c>
      <c r="C5" s="340" t="s">
        <v>70</v>
      </c>
      <c r="D5" s="341"/>
      <c r="E5" s="342"/>
      <c r="F5" s="332" t="s">
        <v>33</v>
      </c>
      <c r="G5" s="332" t="s">
        <v>35</v>
      </c>
      <c r="H5" s="340" t="s">
        <v>71</v>
      </c>
      <c r="I5" s="341"/>
      <c r="J5" s="342"/>
      <c r="K5" s="332" t="s">
        <v>41</v>
      </c>
      <c r="L5" s="332" t="s">
        <v>43</v>
      </c>
      <c r="M5" s="338" t="s">
        <v>190</v>
      </c>
      <c r="N5" s="338" t="s">
        <v>191</v>
      </c>
      <c r="O5" s="333" t="s">
        <v>69</v>
      </c>
      <c r="P5" s="335" t="s">
        <v>73</v>
      </c>
      <c r="Q5" s="336"/>
      <c r="R5" s="337"/>
      <c r="S5" s="333" t="s">
        <v>74</v>
      </c>
    </row>
    <row r="6" spans="1:19" ht="24" customHeight="1">
      <c r="A6" s="345"/>
      <c r="B6" s="347"/>
      <c r="C6" s="32" t="s">
        <v>188</v>
      </c>
      <c r="D6" s="32" t="s">
        <v>193</v>
      </c>
      <c r="E6" s="32" t="s">
        <v>75</v>
      </c>
      <c r="F6" s="332"/>
      <c r="G6" s="332"/>
      <c r="H6" s="140" t="s">
        <v>188</v>
      </c>
      <c r="I6" s="140" t="s">
        <v>189</v>
      </c>
      <c r="J6" s="32" t="s">
        <v>75</v>
      </c>
      <c r="K6" s="332"/>
      <c r="L6" s="332"/>
      <c r="M6" s="339"/>
      <c r="N6" s="334"/>
      <c r="O6" s="334"/>
      <c r="P6" s="33" t="s">
        <v>76</v>
      </c>
      <c r="Q6" s="33" t="s">
        <v>77</v>
      </c>
      <c r="R6" s="33" t="s">
        <v>78</v>
      </c>
      <c r="S6" s="334"/>
    </row>
    <row r="7" spans="1:19" s="160" customFormat="1" ht="27.75" customHeight="1">
      <c r="A7" s="179" t="s">
        <v>69</v>
      </c>
      <c r="B7" s="182">
        <f>C7+F7+G7+H7+K7+L7+M7+N7</f>
        <v>5121.7299999999996</v>
      </c>
      <c r="C7" s="182">
        <f>D7+E7</f>
        <v>5121.7299999999996</v>
      </c>
      <c r="D7" s="177">
        <v>3342.11</v>
      </c>
      <c r="E7" s="177">
        <v>1779.62</v>
      </c>
      <c r="F7" s="177">
        <v>0</v>
      </c>
      <c r="G7" s="177">
        <v>0</v>
      </c>
      <c r="H7" s="182">
        <f>I7+J7</f>
        <v>0</v>
      </c>
      <c r="I7" s="177">
        <v>0</v>
      </c>
      <c r="J7" s="180">
        <v>0</v>
      </c>
      <c r="K7" s="177">
        <v>0</v>
      </c>
      <c r="L7" s="177">
        <v>0</v>
      </c>
      <c r="M7" s="181">
        <v>0</v>
      </c>
      <c r="N7" s="177">
        <v>0</v>
      </c>
      <c r="O7" s="178">
        <f>S7+P7+Q7+R7</f>
        <v>5121.7299999999996</v>
      </c>
      <c r="P7" s="178">
        <v>117.4</v>
      </c>
      <c r="Q7" s="178">
        <v>14.12</v>
      </c>
      <c r="R7" s="178">
        <v>2.4900000000000002</v>
      </c>
      <c r="S7" s="178">
        <v>4987.72</v>
      </c>
    </row>
    <row r="8" spans="1:19" ht="27.75" customHeight="1">
      <c r="A8" s="179" t="s">
        <v>214</v>
      </c>
      <c r="B8" s="182">
        <f>C8+F8+G8+H8+K8+L8+M8+N8</f>
        <v>5121.7299999999996</v>
      </c>
      <c r="C8" s="182">
        <f>D8+E8</f>
        <v>5121.7299999999996</v>
      </c>
      <c r="D8" s="177">
        <v>3342.11</v>
      </c>
      <c r="E8" s="177">
        <v>1779.62</v>
      </c>
      <c r="F8" s="177">
        <v>0</v>
      </c>
      <c r="G8" s="177">
        <v>0</v>
      </c>
      <c r="H8" s="182">
        <f>I8+J8</f>
        <v>0</v>
      </c>
      <c r="I8" s="177">
        <v>0</v>
      </c>
      <c r="J8" s="180">
        <v>0</v>
      </c>
      <c r="K8" s="177">
        <v>0</v>
      </c>
      <c r="L8" s="177">
        <v>0</v>
      </c>
      <c r="M8" s="181">
        <v>0</v>
      </c>
      <c r="N8" s="177">
        <v>0</v>
      </c>
      <c r="O8" s="178">
        <f>S8+P8+Q8+R8</f>
        <v>5121.7299999999996</v>
      </c>
      <c r="P8" s="178">
        <v>117.4</v>
      </c>
      <c r="Q8" s="178">
        <v>14.12</v>
      </c>
      <c r="R8" s="178">
        <v>2.4900000000000002</v>
      </c>
      <c r="S8" s="178">
        <v>4987.72</v>
      </c>
    </row>
    <row r="9" spans="1:19" ht="27.75" customHeight="1">
      <c r="A9" s="179" t="s">
        <v>215</v>
      </c>
      <c r="B9" s="182">
        <f>C9+F9+G9+H9+K9+L9+M9+N9</f>
        <v>5121.7299999999996</v>
      </c>
      <c r="C9" s="182">
        <f>D9+E9</f>
        <v>5121.7299999999996</v>
      </c>
      <c r="D9" s="177">
        <v>3342.11</v>
      </c>
      <c r="E9" s="177">
        <v>1779.62</v>
      </c>
      <c r="F9" s="177">
        <v>0</v>
      </c>
      <c r="G9" s="177">
        <v>0</v>
      </c>
      <c r="H9" s="182">
        <f>I9+J9</f>
        <v>0</v>
      </c>
      <c r="I9" s="177">
        <v>0</v>
      </c>
      <c r="J9" s="180">
        <v>0</v>
      </c>
      <c r="K9" s="177">
        <v>0</v>
      </c>
      <c r="L9" s="177">
        <v>0</v>
      </c>
      <c r="M9" s="181">
        <v>0</v>
      </c>
      <c r="N9" s="177">
        <v>0</v>
      </c>
      <c r="O9" s="178">
        <f>S9+P9+Q9+R9</f>
        <v>5121.7299999999996</v>
      </c>
      <c r="P9" s="178">
        <v>117.4</v>
      </c>
      <c r="Q9" s="178">
        <v>14.12</v>
      </c>
      <c r="R9" s="178">
        <v>2.4900000000000002</v>
      </c>
      <c r="S9" s="178">
        <v>4987.72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topLeftCell="A4" workbookViewId="0">
      <selection activeCell="I26" sqref="I26"/>
    </sheetView>
  </sheetViews>
  <sheetFormatPr defaultRowHeight="14.4"/>
  <cols>
    <col min="1" max="1" width="19.44140625" customWidth="1"/>
    <col min="2" max="18" width="12.77734375" customWidth="1"/>
  </cols>
  <sheetData>
    <row r="1" spans="1:18" ht="27" customHeight="1">
      <c r="A1" s="349" t="s">
        <v>208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35" t="s">
        <v>183</v>
      </c>
    </row>
    <row r="3" spans="1:18" ht="30" customHeight="1">
      <c r="A3" s="176" t="s">
        <v>213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9"/>
      <c r="O3" s="139"/>
      <c r="P3" s="139"/>
      <c r="Q3" s="141"/>
      <c r="R3" s="135" t="s">
        <v>182</v>
      </c>
    </row>
    <row r="4" spans="1:18" ht="13.5" customHeight="1">
      <c r="A4" s="359" t="s">
        <v>66</v>
      </c>
      <c r="B4" s="368" t="s">
        <v>79</v>
      </c>
      <c r="C4" s="368"/>
      <c r="D4" s="368"/>
      <c r="E4" s="365" t="s">
        <v>80</v>
      </c>
      <c r="F4" s="351" t="s">
        <v>67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</row>
    <row r="5" spans="1:18" ht="13.5" customHeight="1">
      <c r="A5" s="360"/>
      <c r="B5" s="362" t="s">
        <v>81</v>
      </c>
      <c r="C5" s="362" t="s">
        <v>82</v>
      </c>
      <c r="D5" s="362" t="s">
        <v>83</v>
      </c>
      <c r="E5" s="366"/>
      <c r="F5" s="359" t="s">
        <v>69</v>
      </c>
      <c r="G5" s="354" t="s">
        <v>70</v>
      </c>
      <c r="H5" s="355"/>
      <c r="I5" s="356"/>
      <c r="J5" s="348" t="s">
        <v>33</v>
      </c>
      <c r="K5" s="348" t="s">
        <v>35</v>
      </c>
      <c r="L5" s="354" t="s">
        <v>71</v>
      </c>
      <c r="M5" s="355"/>
      <c r="N5" s="356"/>
      <c r="O5" s="348" t="s">
        <v>41</v>
      </c>
      <c r="P5" s="348" t="s">
        <v>43</v>
      </c>
      <c r="Q5" s="357" t="s">
        <v>190</v>
      </c>
      <c r="R5" s="357" t="s">
        <v>191</v>
      </c>
    </row>
    <row r="6" spans="1:18" ht="24" customHeight="1">
      <c r="A6" s="361"/>
      <c r="B6" s="363"/>
      <c r="C6" s="363"/>
      <c r="D6" s="363"/>
      <c r="E6" s="367"/>
      <c r="F6" s="361"/>
      <c r="G6" s="142" t="s">
        <v>188</v>
      </c>
      <c r="H6" s="147" t="s">
        <v>193</v>
      </c>
      <c r="I6" s="41" t="s">
        <v>75</v>
      </c>
      <c r="J6" s="348"/>
      <c r="K6" s="348"/>
      <c r="L6" s="142" t="s">
        <v>188</v>
      </c>
      <c r="M6" s="142" t="s">
        <v>189</v>
      </c>
      <c r="N6" s="41" t="s">
        <v>75</v>
      </c>
      <c r="O6" s="348"/>
      <c r="P6" s="348"/>
      <c r="Q6" s="358"/>
      <c r="R6" s="364"/>
    </row>
    <row r="7" spans="1:18" s="160" customFormat="1" ht="13.5" customHeight="1">
      <c r="A7" s="186"/>
      <c r="B7" s="183"/>
      <c r="C7" s="184"/>
      <c r="D7" s="184"/>
      <c r="E7" s="186" t="s">
        <v>69</v>
      </c>
      <c r="F7" s="187">
        <f>G7+J7+K7+L7+O7+P7+Q7+R7</f>
        <v>5121.7300000000005</v>
      </c>
      <c r="G7" s="187">
        <f>H7+I7</f>
        <v>5121.7300000000005</v>
      </c>
      <c r="H7" s="185">
        <v>3342.11</v>
      </c>
      <c r="I7" s="185">
        <f>I8</f>
        <v>1779.6200000000001</v>
      </c>
      <c r="J7" s="185">
        <v>0</v>
      </c>
      <c r="K7" s="185">
        <v>0</v>
      </c>
      <c r="L7" s="187">
        <f>M7+N7</f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</row>
    <row r="8" spans="1:18" ht="13.5" customHeight="1">
      <c r="A8" s="186" t="s">
        <v>214</v>
      </c>
      <c r="B8" s="183"/>
      <c r="C8" s="184"/>
      <c r="D8" s="184"/>
      <c r="E8" s="186"/>
      <c r="F8" s="187">
        <f t="shared" ref="F8:F31" si="0">G8+J8+K8+L8+O8+P8+Q8+R8</f>
        <v>5121.7300000000005</v>
      </c>
      <c r="G8" s="187">
        <f t="shared" ref="G8:G31" si="1">H8+I8</f>
        <v>5121.7300000000005</v>
      </c>
      <c r="H8" s="185">
        <v>3342.11</v>
      </c>
      <c r="I8" s="185">
        <f>I20+I22+I25</f>
        <v>1779.6200000000001</v>
      </c>
      <c r="J8" s="185">
        <v>0</v>
      </c>
      <c r="K8" s="185">
        <v>0</v>
      </c>
      <c r="L8" s="187">
        <f t="shared" ref="L8:L31" si="2">M8+N8</f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</row>
    <row r="9" spans="1:18" ht="13.5" customHeight="1">
      <c r="A9" s="186" t="s">
        <v>215</v>
      </c>
      <c r="B9" s="183">
        <v>208</v>
      </c>
      <c r="C9" s="184"/>
      <c r="D9" s="184"/>
      <c r="E9" s="186" t="s">
        <v>216</v>
      </c>
      <c r="F9" s="187">
        <f t="shared" si="0"/>
        <v>33.950000000000003</v>
      </c>
      <c r="G9" s="187">
        <f t="shared" si="1"/>
        <v>33.950000000000003</v>
      </c>
      <c r="H9" s="185">
        <v>33.950000000000003</v>
      </c>
      <c r="I9" s="185">
        <v>0</v>
      </c>
      <c r="J9" s="185">
        <v>0</v>
      </c>
      <c r="K9" s="185">
        <v>0</v>
      </c>
      <c r="L9" s="187">
        <f t="shared" si="2"/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</row>
    <row r="10" spans="1:18" ht="13.5" customHeight="1">
      <c r="A10" s="186" t="s">
        <v>217</v>
      </c>
      <c r="B10" s="183"/>
      <c r="C10" s="184" t="s">
        <v>218</v>
      </c>
      <c r="D10" s="184"/>
      <c r="E10" s="186" t="s">
        <v>219</v>
      </c>
      <c r="F10" s="187">
        <f t="shared" si="0"/>
        <v>13.95</v>
      </c>
      <c r="G10" s="187">
        <f t="shared" si="1"/>
        <v>13.95</v>
      </c>
      <c r="H10" s="185">
        <v>13.95</v>
      </c>
      <c r="I10" s="185">
        <v>0</v>
      </c>
      <c r="J10" s="185">
        <v>0</v>
      </c>
      <c r="K10" s="185">
        <v>0</v>
      </c>
      <c r="L10" s="187">
        <f t="shared" si="2"/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</row>
    <row r="11" spans="1:18" ht="13.5" customHeight="1">
      <c r="A11" s="186" t="s">
        <v>220</v>
      </c>
      <c r="B11" s="183">
        <v>208</v>
      </c>
      <c r="C11" s="184" t="s">
        <v>221</v>
      </c>
      <c r="D11" s="184" t="s">
        <v>222</v>
      </c>
      <c r="E11" s="186" t="s">
        <v>223</v>
      </c>
      <c r="F11" s="187">
        <f t="shared" si="0"/>
        <v>0.97</v>
      </c>
      <c r="G11" s="187">
        <f t="shared" si="1"/>
        <v>0.97</v>
      </c>
      <c r="H11" s="185">
        <v>0.97</v>
      </c>
      <c r="I11" s="185">
        <v>0</v>
      </c>
      <c r="J11" s="185">
        <v>0</v>
      </c>
      <c r="K11" s="185">
        <v>0</v>
      </c>
      <c r="L11" s="187">
        <f t="shared" si="2"/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</row>
    <row r="12" spans="1:18" ht="13.5" customHeight="1">
      <c r="A12" s="186" t="s">
        <v>220</v>
      </c>
      <c r="B12" s="183">
        <v>208</v>
      </c>
      <c r="C12" s="184" t="s">
        <v>221</v>
      </c>
      <c r="D12" s="184" t="s">
        <v>218</v>
      </c>
      <c r="E12" s="186" t="s">
        <v>224</v>
      </c>
      <c r="F12" s="187">
        <f t="shared" si="0"/>
        <v>12.98</v>
      </c>
      <c r="G12" s="187">
        <f t="shared" si="1"/>
        <v>12.98</v>
      </c>
      <c r="H12" s="185">
        <v>12.98</v>
      </c>
      <c r="I12" s="185">
        <v>0</v>
      </c>
      <c r="J12" s="185">
        <v>0</v>
      </c>
      <c r="K12" s="185">
        <v>0</v>
      </c>
      <c r="L12" s="187">
        <f t="shared" si="2"/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</row>
    <row r="13" spans="1:18" ht="13.5" customHeight="1">
      <c r="A13" s="186" t="s">
        <v>217</v>
      </c>
      <c r="B13" s="183"/>
      <c r="C13" s="184" t="s">
        <v>225</v>
      </c>
      <c r="D13" s="184"/>
      <c r="E13" s="186" t="s">
        <v>226</v>
      </c>
      <c r="F13" s="187">
        <f t="shared" si="0"/>
        <v>20</v>
      </c>
      <c r="G13" s="187">
        <f t="shared" si="1"/>
        <v>20</v>
      </c>
      <c r="H13" s="185">
        <v>20</v>
      </c>
      <c r="I13" s="185">
        <v>0</v>
      </c>
      <c r="J13" s="185">
        <v>0</v>
      </c>
      <c r="K13" s="185">
        <v>0</v>
      </c>
      <c r="L13" s="187">
        <f t="shared" si="2"/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</row>
    <row r="14" spans="1:18" ht="13.5" customHeight="1">
      <c r="A14" s="186" t="s">
        <v>220</v>
      </c>
      <c r="B14" s="183">
        <v>208</v>
      </c>
      <c r="C14" s="184" t="s">
        <v>227</v>
      </c>
      <c r="D14" s="184" t="s">
        <v>228</v>
      </c>
      <c r="E14" s="186" t="s">
        <v>229</v>
      </c>
      <c r="F14" s="187">
        <f t="shared" si="0"/>
        <v>20</v>
      </c>
      <c r="G14" s="187">
        <f t="shared" si="1"/>
        <v>20</v>
      </c>
      <c r="H14" s="185">
        <v>20</v>
      </c>
      <c r="I14" s="185">
        <v>0</v>
      </c>
      <c r="J14" s="185">
        <v>0</v>
      </c>
      <c r="K14" s="185">
        <v>0</v>
      </c>
      <c r="L14" s="187">
        <f t="shared" si="2"/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</row>
    <row r="15" spans="1:18" ht="13.5" customHeight="1">
      <c r="A15" s="186" t="s">
        <v>215</v>
      </c>
      <c r="B15" s="183">
        <v>210</v>
      </c>
      <c r="C15" s="184"/>
      <c r="D15" s="184"/>
      <c r="E15" s="186" t="s">
        <v>230</v>
      </c>
      <c r="F15" s="187">
        <f t="shared" si="0"/>
        <v>3298.87</v>
      </c>
      <c r="G15" s="187">
        <f t="shared" si="1"/>
        <v>3298.87</v>
      </c>
      <c r="H15" s="185">
        <v>3298.87</v>
      </c>
      <c r="I15" s="185">
        <v>0</v>
      </c>
      <c r="J15" s="185">
        <v>0</v>
      </c>
      <c r="K15" s="185">
        <v>0</v>
      </c>
      <c r="L15" s="187">
        <f t="shared" si="2"/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</row>
    <row r="16" spans="1:18" ht="13.5" customHeight="1">
      <c r="A16" s="186" t="s">
        <v>217</v>
      </c>
      <c r="B16" s="183"/>
      <c r="C16" s="184" t="s">
        <v>222</v>
      </c>
      <c r="D16" s="184"/>
      <c r="E16" s="186" t="s">
        <v>231</v>
      </c>
      <c r="F16" s="187">
        <f t="shared" si="0"/>
        <v>96.21</v>
      </c>
      <c r="G16" s="187">
        <f t="shared" si="1"/>
        <v>96.21</v>
      </c>
      <c r="H16" s="185">
        <v>96.21</v>
      </c>
      <c r="I16" s="185">
        <v>0</v>
      </c>
      <c r="J16" s="185">
        <v>0</v>
      </c>
      <c r="K16" s="185">
        <v>0</v>
      </c>
      <c r="L16" s="187">
        <f t="shared" si="2"/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</row>
    <row r="17" spans="1:18" ht="13.5" customHeight="1">
      <c r="A17" s="186" t="s">
        <v>220</v>
      </c>
      <c r="B17" s="183">
        <v>210</v>
      </c>
      <c r="C17" s="184" t="s">
        <v>232</v>
      </c>
      <c r="D17" s="184" t="s">
        <v>222</v>
      </c>
      <c r="E17" s="186" t="s">
        <v>233</v>
      </c>
      <c r="F17" s="187">
        <f t="shared" si="0"/>
        <v>96.21</v>
      </c>
      <c r="G17" s="187">
        <f t="shared" si="1"/>
        <v>96.21</v>
      </c>
      <c r="H17" s="185">
        <v>96.21</v>
      </c>
      <c r="I17" s="185">
        <v>0</v>
      </c>
      <c r="J17" s="185">
        <v>0</v>
      </c>
      <c r="K17" s="185">
        <v>0</v>
      </c>
      <c r="L17" s="187">
        <f t="shared" si="2"/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</row>
    <row r="18" spans="1:18" ht="13.5" customHeight="1">
      <c r="A18" s="186" t="s">
        <v>217</v>
      </c>
      <c r="B18" s="183"/>
      <c r="C18" s="184" t="s">
        <v>228</v>
      </c>
      <c r="D18" s="184"/>
      <c r="E18" s="186" t="s">
        <v>234</v>
      </c>
      <c r="F18" s="187">
        <f t="shared" si="0"/>
        <v>856</v>
      </c>
      <c r="G18" s="187">
        <f t="shared" si="1"/>
        <v>856</v>
      </c>
      <c r="H18" s="185">
        <v>856</v>
      </c>
      <c r="I18" s="185">
        <v>0</v>
      </c>
      <c r="J18" s="185">
        <v>0</v>
      </c>
      <c r="K18" s="185">
        <v>0</v>
      </c>
      <c r="L18" s="187">
        <f t="shared" si="2"/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</row>
    <row r="19" spans="1:18" ht="13.5" customHeight="1">
      <c r="A19" s="186" t="s">
        <v>220</v>
      </c>
      <c r="B19" s="183">
        <v>210</v>
      </c>
      <c r="C19" s="184" t="s">
        <v>235</v>
      </c>
      <c r="D19" s="184" t="s">
        <v>222</v>
      </c>
      <c r="E19" s="186" t="s">
        <v>236</v>
      </c>
      <c r="F19" s="187">
        <f t="shared" si="0"/>
        <v>856</v>
      </c>
      <c r="G19" s="187">
        <f t="shared" si="1"/>
        <v>856</v>
      </c>
      <c r="H19" s="185">
        <v>856</v>
      </c>
      <c r="I19" s="185">
        <v>0</v>
      </c>
      <c r="J19" s="185">
        <v>0</v>
      </c>
      <c r="K19" s="185">
        <v>0</v>
      </c>
      <c r="L19" s="187">
        <f t="shared" si="2"/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</row>
    <row r="20" spans="1:18" ht="13.5" customHeight="1">
      <c r="A20" s="186" t="s">
        <v>217</v>
      </c>
      <c r="B20" s="183"/>
      <c r="C20" s="184" t="s">
        <v>237</v>
      </c>
      <c r="D20" s="184"/>
      <c r="E20" s="186" t="s">
        <v>238</v>
      </c>
      <c r="F20" s="187">
        <f t="shared" si="0"/>
        <v>1417.5</v>
      </c>
      <c r="G20" s="187">
        <f t="shared" si="1"/>
        <v>1417.5</v>
      </c>
      <c r="H20" s="185">
        <v>1396</v>
      </c>
      <c r="I20" s="185">
        <v>21.5</v>
      </c>
      <c r="J20" s="185">
        <v>0</v>
      </c>
      <c r="K20" s="185">
        <v>0</v>
      </c>
      <c r="L20" s="187">
        <f t="shared" si="2"/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</row>
    <row r="21" spans="1:18" ht="13.5" customHeight="1">
      <c r="A21" s="186" t="s">
        <v>220</v>
      </c>
      <c r="B21" s="183">
        <v>210</v>
      </c>
      <c r="C21" s="184" t="s">
        <v>239</v>
      </c>
      <c r="D21" s="184" t="s">
        <v>240</v>
      </c>
      <c r="E21" s="186" t="s">
        <v>241</v>
      </c>
      <c r="F21" s="187">
        <f t="shared" si="0"/>
        <v>1417.5</v>
      </c>
      <c r="G21" s="187">
        <f t="shared" si="1"/>
        <v>1417.5</v>
      </c>
      <c r="H21" s="185">
        <v>1396</v>
      </c>
      <c r="I21" s="185">
        <v>21.5</v>
      </c>
      <c r="J21" s="185">
        <v>0</v>
      </c>
      <c r="K21" s="185">
        <v>0</v>
      </c>
      <c r="L21" s="187">
        <f t="shared" si="2"/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</row>
    <row r="22" spans="1:18" ht="13.5" customHeight="1">
      <c r="A22" s="186" t="s">
        <v>217</v>
      </c>
      <c r="B22" s="183"/>
      <c r="C22" s="184" t="s">
        <v>242</v>
      </c>
      <c r="D22" s="184"/>
      <c r="E22" s="186" t="s">
        <v>243</v>
      </c>
      <c r="F22" s="187">
        <f t="shared" si="0"/>
        <v>1937.95</v>
      </c>
      <c r="G22" s="187">
        <f t="shared" si="1"/>
        <v>1937.95</v>
      </c>
      <c r="H22" s="185">
        <v>452</v>
      </c>
      <c r="I22" s="185">
        <v>1485.95</v>
      </c>
      <c r="J22" s="185">
        <v>0</v>
      </c>
      <c r="K22" s="185">
        <v>0</v>
      </c>
      <c r="L22" s="187">
        <f t="shared" si="2"/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</row>
    <row r="23" spans="1:18" ht="13.5" customHeight="1">
      <c r="A23" s="186" t="s">
        <v>220</v>
      </c>
      <c r="B23" s="183">
        <v>210</v>
      </c>
      <c r="C23" s="184" t="s">
        <v>244</v>
      </c>
      <c r="D23" s="184" t="s">
        <v>245</v>
      </c>
      <c r="E23" s="186" t="s">
        <v>246</v>
      </c>
      <c r="F23" s="187">
        <f t="shared" si="0"/>
        <v>1931.95</v>
      </c>
      <c r="G23" s="187">
        <f t="shared" si="1"/>
        <v>1931.95</v>
      </c>
      <c r="H23" s="185">
        <v>446</v>
      </c>
      <c r="I23" s="185">
        <v>1485.95</v>
      </c>
      <c r="J23" s="185">
        <v>0</v>
      </c>
      <c r="K23" s="185">
        <v>0</v>
      </c>
      <c r="L23" s="187">
        <f t="shared" si="2"/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</row>
    <row r="24" spans="1:18" ht="13.5" customHeight="1">
      <c r="A24" s="186" t="s">
        <v>220</v>
      </c>
      <c r="B24" s="183">
        <v>210</v>
      </c>
      <c r="C24" s="184" t="s">
        <v>244</v>
      </c>
      <c r="D24" s="184" t="s">
        <v>247</v>
      </c>
      <c r="E24" s="186" t="s">
        <v>248</v>
      </c>
      <c r="F24" s="187">
        <f t="shared" si="0"/>
        <v>6</v>
      </c>
      <c r="G24" s="187">
        <f t="shared" si="1"/>
        <v>6</v>
      </c>
      <c r="H24" s="185">
        <v>6</v>
      </c>
      <c r="I24" s="185">
        <v>0</v>
      </c>
      <c r="J24" s="185">
        <v>0</v>
      </c>
      <c r="K24" s="185">
        <v>0</v>
      </c>
      <c r="L24" s="187">
        <f t="shared" si="2"/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</row>
    <row r="25" spans="1:18" ht="13.5" customHeight="1">
      <c r="A25" s="186" t="s">
        <v>217</v>
      </c>
      <c r="B25" s="183"/>
      <c r="C25" s="184" t="s">
        <v>249</v>
      </c>
      <c r="D25" s="184"/>
      <c r="E25" s="186" t="s">
        <v>250</v>
      </c>
      <c r="F25" s="187">
        <f t="shared" si="0"/>
        <v>756.27</v>
      </c>
      <c r="G25" s="187">
        <f t="shared" si="1"/>
        <v>756.27</v>
      </c>
      <c r="H25" s="185">
        <v>484.1</v>
      </c>
      <c r="I25" s="185">
        <v>272.17</v>
      </c>
      <c r="J25" s="185">
        <v>0</v>
      </c>
      <c r="K25" s="185">
        <v>0</v>
      </c>
      <c r="L25" s="187">
        <f t="shared" si="2"/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</row>
    <row r="26" spans="1:18" ht="13.5" customHeight="1">
      <c r="A26" s="186" t="s">
        <v>220</v>
      </c>
      <c r="B26" s="183">
        <v>210</v>
      </c>
      <c r="C26" s="184" t="s">
        <v>251</v>
      </c>
      <c r="D26" s="184" t="s">
        <v>252</v>
      </c>
      <c r="E26" s="186" t="s">
        <v>253</v>
      </c>
      <c r="F26" s="187">
        <f t="shared" si="0"/>
        <v>756.27</v>
      </c>
      <c r="G26" s="187">
        <f t="shared" si="1"/>
        <v>756.27</v>
      </c>
      <c r="H26" s="185">
        <v>484.1</v>
      </c>
      <c r="I26" s="185">
        <v>272.17</v>
      </c>
      <c r="J26" s="185">
        <v>0</v>
      </c>
      <c r="K26" s="185">
        <v>0</v>
      </c>
      <c r="L26" s="187">
        <f t="shared" si="2"/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</row>
    <row r="27" spans="1:18" ht="13.5" customHeight="1">
      <c r="A27" s="186" t="s">
        <v>217</v>
      </c>
      <c r="B27" s="183"/>
      <c r="C27" s="184" t="s">
        <v>254</v>
      </c>
      <c r="D27" s="184"/>
      <c r="E27" s="186" t="s">
        <v>255</v>
      </c>
      <c r="F27" s="187">
        <f t="shared" si="0"/>
        <v>14.56</v>
      </c>
      <c r="G27" s="187">
        <f t="shared" si="1"/>
        <v>14.56</v>
      </c>
      <c r="H27" s="185">
        <v>14.56</v>
      </c>
      <c r="I27" s="185">
        <v>0</v>
      </c>
      <c r="J27" s="185">
        <v>0</v>
      </c>
      <c r="K27" s="185">
        <v>0</v>
      </c>
      <c r="L27" s="187">
        <f t="shared" si="2"/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</row>
    <row r="28" spans="1:18" ht="13.5" customHeight="1">
      <c r="A28" s="186" t="s">
        <v>220</v>
      </c>
      <c r="B28" s="183">
        <v>210</v>
      </c>
      <c r="C28" s="184" t="s">
        <v>256</v>
      </c>
      <c r="D28" s="184" t="s">
        <v>222</v>
      </c>
      <c r="E28" s="186" t="s">
        <v>257</v>
      </c>
      <c r="F28" s="187">
        <f t="shared" si="0"/>
        <v>14.56</v>
      </c>
      <c r="G28" s="187">
        <f t="shared" si="1"/>
        <v>14.56</v>
      </c>
      <c r="H28" s="185">
        <v>14.56</v>
      </c>
      <c r="I28" s="185">
        <v>0</v>
      </c>
      <c r="J28" s="185">
        <v>0</v>
      </c>
      <c r="K28" s="185">
        <v>0</v>
      </c>
      <c r="L28" s="187">
        <f t="shared" si="2"/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</row>
    <row r="29" spans="1:18" ht="13.5" customHeight="1">
      <c r="A29" s="186" t="s">
        <v>215</v>
      </c>
      <c r="B29" s="183">
        <v>221</v>
      </c>
      <c r="C29" s="184"/>
      <c r="D29" s="184"/>
      <c r="E29" s="186" t="s">
        <v>258</v>
      </c>
      <c r="F29" s="187">
        <f t="shared" si="0"/>
        <v>9.2899999999999991</v>
      </c>
      <c r="G29" s="187">
        <f t="shared" si="1"/>
        <v>9.2899999999999991</v>
      </c>
      <c r="H29" s="185">
        <v>9.2899999999999991</v>
      </c>
      <c r="I29" s="185">
        <v>0</v>
      </c>
      <c r="J29" s="185">
        <v>0</v>
      </c>
      <c r="K29" s="185">
        <v>0</v>
      </c>
      <c r="L29" s="187">
        <f t="shared" si="2"/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</row>
    <row r="30" spans="1:18" ht="13.5" customHeight="1">
      <c r="A30" s="186" t="s">
        <v>217</v>
      </c>
      <c r="B30" s="183"/>
      <c r="C30" s="184" t="s">
        <v>228</v>
      </c>
      <c r="D30" s="184"/>
      <c r="E30" s="186" t="s">
        <v>259</v>
      </c>
      <c r="F30" s="187">
        <f t="shared" si="0"/>
        <v>9.2899999999999991</v>
      </c>
      <c r="G30" s="187">
        <f t="shared" si="1"/>
        <v>9.2899999999999991</v>
      </c>
      <c r="H30" s="185">
        <v>9.2899999999999991</v>
      </c>
      <c r="I30" s="185">
        <v>0</v>
      </c>
      <c r="J30" s="185">
        <v>0</v>
      </c>
      <c r="K30" s="185">
        <v>0</v>
      </c>
      <c r="L30" s="187">
        <f t="shared" si="2"/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</row>
    <row r="31" spans="1:18" ht="13.5" customHeight="1">
      <c r="A31" s="186" t="s">
        <v>220</v>
      </c>
      <c r="B31" s="183">
        <v>221</v>
      </c>
      <c r="C31" s="184" t="s">
        <v>235</v>
      </c>
      <c r="D31" s="184" t="s">
        <v>222</v>
      </c>
      <c r="E31" s="186" t="s">
        <v>260</v>
      </c>
      <c r="F31" s="187">
        <f t="shared" si="0"/>
        <v>9.2899999999999991</v>
      </c>
      <c r="G31" s="187">
        <f t="shared" si="1"/>
        <v>9.2899999999999991</v>
      </c>
      <c r="H31" s="185">
        <v>9.2899999999999991</v>
      </c>
      <c r="I31" s="185">
        <v>0</v>
      </c>
      <c r="J31" s="185">
        <v>0</v>
      </c>
      <c r="K31" s="185">
        <v>0</v>
      </c>
      <c r="L31" s="187">
        <f t="shared" si="2"/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</row>
  </sheetData>
  <sheetProtection formatCells="0" formatColumns="0" formatRows="0"/>
  <mergeCells count="17">
    <mergeCell ref="K5:K6"/>
    <mergeCell ref="O5:O6"/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opLeftCell="A13" workbookViewId="0">
      <selection activeCell="H17" sqref="H17"/>
    </sheetView>
  </sheetViews>
  <sheetFormatPr defaultRowHeight="14.4"/>
  <cols>
    <col min="1" max="1" width="24.109375" customWidth="1"/>
    <col min="2" max="4" width="13.88671875" customWidth="1"/>
    <col min="5" max="5" width="25" customWidth="1"/>
    <col min="6" max="14" width="13.88671875" customWidth="1"/>
  </cols>
  <sheetData>
    <row r="1" spans="1:14" ht="27" customHeight="1">
      <c r="A1" s="372" t="s">
        <v>84</v>
      </c>
      <c r="B1" s="372"/>
      <c r="C1" s="372"/>
      <c r="D1" s="372"/>
      <c r="E1" s="372"/>
      <c r="F1" s="372"/>
      <c r="G1" s="372"/>
      <c r="H1" s="372"/>
      <c r="I1" s="372"/>
      <c r="J1" s="372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5" t="s">
        <v>85</v>
      </c>
      <c r="J2" s="375"/>
      <c r="N2" s="47"/>
    </row>
    <row r="3" spans="1:14" ht="29.25" customHeight="1">
      <c r="A3" s="176" t="s">
        <v>213</v>
      </c>
      <c r="B3" s="48"/>
      <c r="C3" s="48"/>
      <c r="D3" s="48"/>
      <c r="E3" s="48"/>
      <c r="F3" s="47"/>
      <c r="G3" s="47"/>
      <c r="H3" s="47"/>
      <c r="I3" s="375" t="s">
        <v>24</v>
      </c>
      <c r="J3" s="376"/>
      <c r="N3" s="47"/>
    </row>
    <row r="4" spans="1:14" ht="13.5" customHeight="1">
      <c r="A4" s="381" t="s">
        <v>66</v>
      </c>
      <c r="B4" s="377" t="s">
        <v>79</v>
      </c>
      <c r="C4" s="377"/>
      <c r="D4" s="377"/>
      <c r="E4" s="371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81"/>
      <c r="B5" s="369" t="s">
        <v>81</v>
      </c>
      <c r="C5" s="369" t="s">
        <v>82</v>
      </c>
      <c r="D5" s="369" t="s">
        <v>83</v>
      </c>
      <c r="E5" s="371"/>
      <c r="F5" s="373" t="s">
        <v>69</v>
      </c>
      <c r="G5" s="378" t="s">
        <v>73</v>
      </c>
      <c r="H5" s="379"/>
      <c r="I5" s="380"/>
      <c r="J5" s="373" t="s">
        <v>74</v>
      </c>
      <c r="N5" s="49"/>
    </row>
    <row r="6" spans="1:14" ht="24" customHeight="1">
      <c r="A6" s="381"/>
      <c r="B6" s="370"/>
      <c r="C6" s="370"/>
      <c r="D6" s="370"/>
      <c r="E6" s="371"/>
      <c r="F6" s="374"/>
      <c r="G6" s="46" t="s">
        <v>76</v>
      </c>
      <c r="H6" s="46" t="s">
        <v>77</v>
      </c>
      <c r="I6" s="46" t="s">
        <v>78</v>
      </c>
      <c r="J6" s="374"/>
      <c r="N6" s="49"/>
    </row>
    <row r="7" spans="1:14" s="160" customFormat="1" ht="32.25" customHeight="1">
      <c r="A7" s="192"/>
      <c r="B7" s="188"/>
      <c r="C7" s="189"/>
      <c r="D7" s="189"/>
      <c r="E7" s="192" t="s">
        <v>69</v>
      </c>
      <c r="F7" s="190">
        <f>F8</f>
        <v>5121.7300000000005</v>
      </c>
      <c r="G7" s="190">
        <v>117.4</v>
      </c>
      <c r="H7" s="190">
        <v>14.12</v>
      </c>
      <c r="I7" s="190">
        <v>2.4900000000000002</v>
      </c>
      <c r="J7" s="190">
        <f>J8</f>
        <v>4987.7199999999993</v>
      </c>
      <c r="N7" s="191"/>
    </row>
    <row r="8" spans="1:14" ht="32.25" customHeight="1">
      <c r="A8" s="192" t="s">
        <v>214</v>
      </c>
      <c r="B8" s="188"/>
      <c r="C8" s="189"/>
      <c r="D8" s="189"/>
      <c r="E8" s="192"/>
      <c r="F8" s="190">
        <f>F9+F15+F29</f>
        <v>5121.7300000000005</v>
      </c>
      <c r="G8" s="190">
        <v>117.4</v>
      </c>
      <c r="H8" s="190">
        <v>14.12</v>
      </c>
      <c r="I8" s="190">
        <v>2.4900000000000002</v>
      </c>
      <c r="J8" s="190">
        <f>J9+J15</f>
        <v>4987.7199999999993</v>
      </c>
    </row>
    <row r="9" spans="1:14" ht="32.25" customHeight="1">
      <c r="A9" s="192" t="s">
        <v>215</v>
      </c>
      <c r="B9" s="188">
        <v>208</v>
      </c>
      <c r="C9" s="189"/>
      <c r="D9" s="189"/>
      <c r="E9" s="192" t="s">
        <v>216</v>
      </c>
      <c r="F9" s="190">
        <v>33.950000000000003</v>
      </c>
      <c r="G9" s="190">
        <v>12.98</v>
      </c>
      <c r="H9" s="190">
        <v>0.6</v>
      </c>
      <c r="I9" s="190">
        <v>0.37</v>
      </c>
      <c r="J9" s="190">
        <v>20</v>
      </c>
    </row>
    <row r="10" spans="1:14" ht="32.25" customHeight="1">
      <c r="A10" s="192" t="s">
        <v>217</v>
      </c>
      <c r="B10" s="188"/>
      <c r="C10" s="189" t="s">
        <v>218</v>
      </c>
      <c r="D10" s="189"/>
      <c r="E10" s="192" t="s">
        <v>219</v>
      </c>
      <c r="F10" s="190">
        <v>13.95</v>
      </c>
      <c r="G10" s="190">
        <v>12.98</v>
      </c>
      <c r="H10" s="190">
        <v>0.6</v>
      </c>
      <c r="I10" s="190">
        <v>0.37</v>
      </c>
      <c r="J10" s="190">
        <v>0</v>
      </c>
    </row>
    <row r="11" spans="1:14" ht="32.25" customHeight="1">
      <c r="A11" s="192" t="s">
        <v>220</v>
      </c>
      <c r="B11" s="188">
        <v>208</v>
      </c>
      <c r="C11" s="189" t="s">
        <v>221</v>
      </c>
      <c r="D11" s="189" t="s">
        <v>222</v>
      </c>
      <c r="E11" s="192" t="s">
        <v>223</v>
      </c>
      <c r="F11" s="190">
        <v>0.97</v>
      </c>
      <c r="G11" s="190">
        <v>0</v>
      </c>
      <c r="H11" s="190">
        <v>0.6</v>
      </c>
      <c r="I11" s="190">
        <v>0.37</v>
      </c>
      <c r="J11" s="190">
        <v>0</v>
      </c>
    </row>
    <row r="12" spans="1:14" ht="32.25" customHeight="1">
      <c r="A12" s="192" t="s">
        <v>220</v>
      </c>
      <c r="B12" s="188">
        <v>208</v>
      </c>
      <c r="C12" s="189" t="s">
        <v>221</v>
      </c>
      <c r="D12" s="189" t="s">
        <v>218</v>
      </c>
      <c r="E12" s="192" t="s">
        <v>224</v>
      </c>
      <c r="F12" s="190">
        <v>12.98</v>
      </c>
      <c r="G12" s="190">
        <v>12.98</v>
      </c>
      <c r="H12" s="190">
        <v>0</v>
      </c>
      <c r="I12" s="190">
        <v>0</v>
      </c>
      <c r="J12" s="190">
        <v>0</v>
      </c>
    </row>
    <row r="13" spans="1:14" ht="32.25" customHeight="1">
      <c r="A13" s="192" t="s">
        <v>217</v>
      </c>
      <c r="B13" s="188"/>
      <c r="C13" s="189" t="s">
        <v>225</v>
      </c>
      <c r="D13" s="189"/>
      <c r="E13" s="192" t="s">
        <v>226</v>
      </c>
      <c r="F13" s="190">
        <v>20</v>
      </c>
      <c r="G13" s="190">
        <v>0</v>
      </c>
      <c r="H13" s="190">
        <v>0</v>
      </c>
      <c r="I13" s="190">
        <v>0</v>
      </c>
      <c r="J13" s="190">
        <v>20</v>
      </c>
    </row>
    <row r="14" spans="1:14" ht="32.25" customHeight="1">
      <c r="A14" s="192" t="s">
        <v>220</v>
      </c>
      <c r="B14" s="188">
        <v>208</v>
      </c>
      <c r="C14" s="189" t="s">
        <v>227</v>
      </c>
      <c r="D14" s="189" t="s">
        <v>228</v>
      </c>
      <c r="E14" s="192" t="s">
        <v>229</v>
      </c>
      <c r="F14" s="190">
        <v>20</v>
      </c>
      <c r="G14" s="190">
        <v>0</v>
      </c>
      <c r="H14" s="190">
        <v>0</v>
      </c>
      <c r="I14" s="190">
        <v>0</v>
      </c>
      <c r="J14" s="190">
        <v>20</v>
      </c>
    </row>
    <row r="15" spans="1:14" ht="32.25" customHeight="1">
      <c r="A15" s="192" t="s">
        <v>215</v>
      </c>
      <c r="B15" s="188">
        <v>210</v>
      </c>
      <c r="C15" s="189"/>
      <c r="D15" s="189"/>
      <c r="E15" s="192" t="s">
        <v>230</v>
      </c>
      <c r="F15" s="190">
        <f>F16+F18+F20+F22+F25+F27</f>
        <v>5078.4900000000007</v>
      </c>
      <c r="G15" s="190">
        <v>95.13</v>
      </c>
      <c r="H15" s="190">
        <v>13.52</v>
      </c>
      <c r="I15" s="190">
        <v>2.12</v>
      </c>
      <c r="J15" s="190">
        <f>J18+J20+J22+J25</f>
        <v>4967.7199999999993</v>
      </c>
    </row>
    <row r="16" spans="1:14" ht="32.25" customHeight="1">
      <c r="A16" s="192" t="s">
        <v>217</v>
      </c>
      <c r="B16" s="188"/>
      <c r="C16" s="189" t="s">
        <v>222</v>
      </c>
      <c r="D16" s="189"/>
      <c r="E16" s="192" t="s">
        <v>231</v>
      </c>
      <c r="F16" s="190">
        <v>96.21</v>
      </c>
      <c r="G16" s="190">
        <v>80.569999999999993</v>
      </c>
      <c r="H16" s="190">
        <v>13.52</v>
      </c>
      <c r="I16" s="190">
        <v>2.12</v>
      </c>
      <c r="J16" s="190">
        <v>0</v>
      </c>
    </row>
    <row r="17" spans="1:10" ht="32.25" customHeight="1">
      <c r="A17" s="192" t="s">
        <v>220</v>
      </c>
      <c r="B17" s="188">
        <v>210</v>
      </c>
      <c r="C17" s="189" t="s">
        <v>232</v>
      </c>
      <c r="D17" s="189" t="s">
        <v>222</v>
      </c>
      <c r="E17" s="192" t="s">
        <v>233</v>
      </c>
      <c r="F17" s="190">
        <v>96.21</v>
      </c>
      <c r="G17" s="190">
        <v>80.569999999999993</v>
      </c>
      <c r="H17" s="190">
        <v>13.52</v>
      </c>
      <c r="I17" s="190">
        <v>2.12</v>
      </c>
      <c r="J17" s="190">
        <v>0</v>
      </c>
    </row>
    <row r="18" spans="1:10" ht="32.25" customHeight="1">
      <c r="A18" s="192" t="s">
        <v>217</v>
      </c>
      <c r="B18" s="188"/>
      <c r="C18" s="189" t="s">
        <v>228</v>
      </c>
      <c r="D18" s="189"/>
      <c r="E18" s="192" t="s">
        <v>234</v>
      </c>
      <c r="F18" s="190">
        <v>856</v>
      </c>
      <c r="G18" s="190">
        <v>0</v>
      </c>
      <c r="H18" s="190">
        <v>0</v>
      </c>
      <c r="I18" s="190">
        <v>0</v>
      </c>
      <c r="J18" s="190">
        <v>856</v>
      </c>
    </row>
    <row r="19" spans="1:10" ht="32.25" customHeight="1">
      <c r="A19" s="192" t="s">
        <v>220</v>
      </c>
      <c r="B19" s="188">
        <v>210</v>
      </c>
      <c r="C19" s="189" t="s">
        <v>235</v>
      </c>
      <c r="D19" s="189" t="s">
        <v>222</v>
      </c>
      <c r="E19" s="192" t="s">
        <v>236</v>
      </c>
      <c r="F19" s="190">
        <v>856</v>
      </c>
      <c r="G19" s="190">
        <v>0</v>
      </c>
      <c r="H19" s="190">
        <v>0</v>
      </c>
      <c r="I19" s="190">
        <v>0</v>
      </c>
      <c r="J19" s="190">
        <v>856</v>
      </c>
    </row>
    <row r="20" spans="1:10" ht="32.25" customHeight="1">
      <c r="A20" s="192" t="s">
        <v>217</v>
      </c>
      <c r="B20" s="188"/>
      <c r="C20" s="189" t="s">
        <v>237</v>
      </c>
      <c r="D20" s="189"/>
      <c r="E20" s="192" t="s">
        <v>238</v>
      </c>
      <c r="F20" s="190">
        <f>J20</f>
        <v>1417.5</v>
      </c>
      <c r="G20" s="190">
        <v>0</v>
      </c>
      <c r="H20" s="190">
        <v>0</v>
      </c>
      <c r="I20" s="190">
        <v>0</v>
      </c>
      <c r="J20" s="190">
        <v>1417.5</v>
      </c>
    </row>
    <row r="21" spans="1:10" ht="32.25" customHeight="1">
      <c r="A21" s="192" t="s">
        <v>220</v>
      </c>
      <c r="B21" s="188">
        <v>210</v>
      </c>
      <c r="C21" s="189" t="s">
        <v>239</v>
      </c>
      <c r="D21" s="189" t="s">
        <v>240</v>
      </c>
      <c r="E21" s="192" t="s">
        <v>241</v>
      </c>
      <c r="F21" s="190">
        <f>J21</f>
        <v>1417.5</v>
      </c>
      <c r="G21" s="190">
        <v>0</v>
      </c>
      <c r="H21" s="190">
        <v>0</v>
      </c>
      <c r="I21" s="190">
        <v>0</v>
      </c>
      <c r="J21" s="190">
        <v>1417.5</v>
      </c>
    </row>
    <row r="22" spans="1:10" ht="32.25" customHeight="1">
      <c r="A22" s="192" t="s">
        <v>217</v>
      </c>
      <c r="B22" s="188"/>
      <c r="C22" s="189" t="s">
        <v>242</v>
      </c>
      <c r="D22" s="189"/>
      <c r="E22" s="192" t="s">
        <v>243</v>
      </c>
      <c r="F22" s="190">
        <v>1937.95</v>
      </c>
      <c r="G22" s="190">
        <v>0</v>
      </c>
      <c r="H22" s="190">
        <v>0</v>
      </c>
      <c r="I22" s="190">
        <v>0</v>
      </c>
      <c r="J22" s="190">
        <v>1937.95</v>
      </c>
    </row>
    <row r="23" spans="1:10" ht="32.25" customHeight="1">
      <c r="A23" s="192" t="s">
        <v>220</v>
      </c>
      <c r="B23" s="188">
        <v>210</v>
      </c>
      <c r="C23" s="189" t="s">
        <v>244</v>
      </c>
      <c r="D23" s="189" t="s">
        <v>245</v>
      </c>
      <c r="E23" s="192" t="s">
        <v>246</v>
      </c>
      <c r="F23" s="190">
        <v>1931.95</v>
      </c>
      <c r="G23" s="190">
        <v>0</v>
      </c>
      <c r="H23" s="190">
        <v>0</v>
      </c>
      <c r="I23" s="190">
        <v>0</v>
      </c>
      <c r="J23" s="190">
        <v>1931.95</v>
      </c>
    </row>
    <row r="24" spans="1:10" ht="32.25" customHeight="1">
      <c r="A24" s="192" t="s">
        <v>220</v>
      </c>
      <c r="B24" s="188">
        <v>210</v>
      </c>
      <c r="C24" s="189" t="s">
        <v>244</v>
      </c>
      <c r="D24" s="189" t="s">
        <v>247</v>
      </c>
      <c r="E24" s="192" t="s">
        <v>248</v>
      </c>
      <c r="F24" s="190">
        <v>6</v>
      </c>
      <c r="G24" s="190">
        <v>0</v>
      </c>
      <c r="H24" s="190">
        <v>0</v>
      </c>
      <c r="I24" s="190">
        <v>0</v>
      </c>
      <c r="J24" s="190">
        <v>6</v>
      </c>
    </row>
    <row r="25" spans="1:10" ht="32.25" customHeight="1">
      <c r="A25" s="192" t="s">
        <v>217</v>
      </c>
      <c r="B25" s="188"/>
      <c r="C25" s="189" t="s">
        <v>249</v>
      </c>
      <c r="D25" s="189"/>
      <c r="E25" s="192" t="s">
        <v>250</v>
      </c>
      <c r="F25" s="190">
        <v>756.27</v>
      </c>
      <c r="G25" s="190">
        <v>0</v>
      </c>
      <c r="H25" s="190">
        <v>0</v>
      </c>
      <c r="I25" s="190">
        <v>0</v>
      </c>
      <c r="J25" s="190">
        <v>756.27</v>
      </c>
    </row>
    <row r="26" spans="1:10" ht="32.25" customHeight="1">
      <c r="A26" s="192" t="s">
        <v>220</v>
      </c>
      <c r="B26" s="188">
        <v>210</v>
      </c>
      <c r="C26" s="189" t="s">
        <v>251</v>
      </c>
      <c r="D26" s="189" t="s">
        <v>252</v>
      </c>
      <c r="E26" s="192" t="s">
        <v>253</v>
      </c>
      <c r="F26" s="190">
        <v>756.27</v>
      </c>
      <c r="G26" s="190">
        <v>0</v>
      </c>
      <c r="H26" s="190">
        <v>0</v>
      </c>
      <c r="I26" s="190">
        <v>0</v>
      </c>
      <c r="J26" s="190">
        <v>756.27</v>
      </c>
    </row>
    <row r="27" spans="1:10" ht="32.25" customHeight="1">
      <c r="A27" s="192" t="s">
        <v>217</v>
      </c>
      <c r="B27" s="188"/>
      <c r="C27" s="189" t="s">
        <v>254</v>
      </c>
      <c r="D27" s="189"/>
      <c r="E27" s="192" t="s">
        <v>255</v>
      </c>
      <c r="F27" s="190">
        <v>14.56</v>
      </c>
      <c r="G27" s="190">
        <v>14.56</v>
      </c>
      <c r="H27" s="190">
        <v>0</v>
      </c>
      <c r="I27" s="190">
        <v>0</v>
      </c>
      <c r="J27" s="190">
        <v>0</v>
      </c>
    </row>
    <row r="28" spans="1:10" ht="32.25" customHeight="1">
      <c r="A28" s="192" t="s">
        <v>220</v>
      </c>
      <c r="B28" s="188">
        <v>210</v>
      </c>
      <c r="C28" s="189" t="s">
        <v>256</v>
      </c>
      <c r="D28" s="189" t="s">
        <v>222</v>
      </c>
      <c r="E28" s="192" t="s">
        <v>257</v>
      </c>
      <c r="F28" s="190">
        <v>14.56</v>
      </c>
      <c r="G28" s="190">
        <v>14.56</v>
      </c>
      <c r="H28" s="190">
        <v>0</v>
      </c>
      <c r="I28" s="190">
        <v>0</v>
      </c>
      <c r="J28" s="190">
        <v>0</v>
      </c>
    </row>
    <row r="29" spans="1:10" ht="32.25" customHeight="1">
      <c r="A29" s="192" t="s">
        <v>215</v>
      </c>
      <c r="B29" s="188">
        <v>221</v>
      </c>
      <c r="C29" s="189"/>
      <c r="D29" s="189"/>
      <c r="E29" s="192" t="s">
        <v>258</v>
      </c>
      <c r="F29" s="190">
        <v>9.2899999999999991</v>
      </c>
      <c r="G29" s="190">
        <v>9.2899999999999991</v>
      </c>
      <c r="H29" s="190">
        <v>0</v>
      </c>
      <c r="I29" s="190">
        <v>0</v>
      </c>
      <c r="J29" s="190">
        <v>0</v>
      </c>
    </row>
    <row r="30" spans="1:10" ht="32.25" customHeight="1">
      <c r="A30" s="192" t="s">
        <v>217</v>
      </c>
      <c r="B30" s="188"/>
      <c r="C30" s="189" t="s">
        <v>228</v>
      </c>
      <c r="D30" s="189"/>
      <c r="E30" s="192" t="s">
        <v>259</v>
      </c>
      <c r="F30" s="190">
        <v>9.2899999999999991</v>
      </c>
      <c r="G30" s="190">
        <v>9.2899999999999991</v>
      </c>
      <c r="H30" s="190">
        <v>0</v>
      </c>
      <c r="I30" s="190">
        <v>0</v>
      </c>
      <c r="J30" s="190">
        <v>0</v>
      </c>
    </row>
    <row r="31" spans="1:10" ht="32.25" customHeight="1">
      <c r="A31" s="192" t="s">
        <v>220</v>
      </c>
      <c r="B31" s="188">
        <v>221</v>
      </c>
      <c r="C31" s="189" t="s">
        <v>235</v>
      </c>
      <c r="D31" s="189" t="s">
        <v>222</v>
      </c>
      <c r="E31" s="192" t="s">
        <v>260</v>
      </c>
      <c r="F31" s="190">
        <v>9.2899999999999991</v>
      </c>
      <c r="G31" s="190">
        <v>9.2899999999999991</v>
      </c>
      <c r="H31" s="190">
        <v>0</v>
      </c>
      <c r="I31" s="190">
        <v>0</v>
      </c>
      <c r="J31" s="190">
        <v>0</v>
      </c>
    </row>
  </sheetData>
  <sheetProtection formatCells="0" formatColumns="0" formatRows="0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Zeros="0" topLeftCell="A4" workbookViewId="0">
      <selection activeCell="G24" sqref="G24:H24"/>
    </sheetView>
  </sheetViews>
  <sheetFormatPr defaultRowHeight="14.4"/>
  <cols>
    <col min="1" max="17" width="13" customWidth="1"/>
  </cols>
  <sheetData>
    <row r="1" spans="1:17" ht="27" customHeight="1">
      <c r="A1" s="382" t="s">
        <v>86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8" t="s">
        <v>187</v>
      </c>
    </row>
    <row r="3" spans="1:17" ht="30" customHeight="1">
      <c r="A3" s="176" t="s">
        <v>213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8" t="s">
        <v>182</v>
      </c>
    </row>
    <row r="4" spans="1:17" ht="13.5" customHeight="1">
      <c r="A4" s="392" t="s">
        <v>79</v>
      </c>
      <c r="B4" s="392"/>
      <c r="C4" s="392"/>
      <c r="D4" s="385" t="s">
        <v>80</v>
      </c>
      <c r="E4" s="389" t="s">
        <v>87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1"/>
    </row>
    <row r="5" spans="1:17" ht="13.5" customHeight="1">
      <c r="A5" s="383" t="s">
        <v>81</v>
      </c>
      <c r="B5" s="383" t="s">
        <v>82</v>
      </c>
      <c r="C5" s="383" t="s">
        <v>83</v>
      </c>
      <c r="D5" s="386"/>
      <c r="E5" s="388" t="s">
        <v>69</v>
      </c>
      <c r="F5" s="389" t="s">
        <v>70</v>
      </c>
      <c r="G5" s="390"/>
      <c r="H5" s="391"/>
      <c r="I5" s="388" t="s">
        <v>33</v>
      </c>
      <c r="J5" s="388" t="s">
        <v>35</v>
      </c>
      <c r="K5" s="389" t="s">
        <v>71</v>
      </c>
      <c r="L5" s="390"/>
      <c r="M5" s="391"/>
      <c r="N5" s="388" t="s">
        <v>41</v>
      </c>
      <c r="O5" s="388" t="s">
        <v>43</v>
      </c>
      <c r="P5" s="393" t="s">
        <v>190</v>
      </c>
      <c r="Q5" s="393" t="s">
        <v>191</v>
      </c>
    </row>
    <row r="6" spans="1:17" ht="24" customHeight="1">
      <c r="A6" s="384"/>
      <c r="B6" s="384"/>
      <c r="C6" s="384"/>
      <c r="D6" s="387"/>
      <c r="E6" s="388"/>
      <c r="F6" s="143" t="s">
        <v>188</v>
      </c>
      <c r="G6" s="53" t="s">
        <v>193</v>
      </c>
      <c r="H6" s="53" t="s">
        <v>75</v>
      </c>
      <c r="I6" s="388"/>
      <c r="J6" s="388"/>
      <c r="K6" s="143" t="s">
        <v>188</v>
      </c>
      <c r="L6" s="143" t="s">
        <v>189</v>
      </c>
      <c r="M6" s="53" t="s">
        <v>75</v>
      </c>
      <c r="N6" s="388"/>
      <c r="O6" s="388"/>
      <c r="P6" s="394"/>
      <c r="Q6" s="394"/>
    </row>
    <row r="7" spans="1:17" s="160" customFormat="1" ht="13.5" customHeight="1">
      <c r="A7" s="193"/>
      <c r="B7" s="194"/>
      <c r="C7" s="194"/>
      <c r="D7" s="196" t="s">
        <v>69</v>
      </c>
      <c r="E7" s="197">
        <f>F7+I7+J7+K7+ N7+O7+P7+Q7</f>
        <v>5121.7300000000005</v>
      </c>
      <c r="F7" s="197">
        <f>G7+H7</f>
        <v>5121.7300000000005</v>
      </c>
      <c r="G7" s="195">
        <v>3342.11</v>
      </c>
      <c r="H7" s="195">
        <f>H19+H21+H24</f>
        <v>1779.6200000000001</v>
      </c>
      <c r="I7" s="195">
        <v>0</v>
      </c>
      <c r="J7" s="195">
        <v>0</v>
      </c>
      <c r="K7" s="197">
        <f>L7+M7</f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</row>
    <row r="8" spans="1:17" ht="13.5" customHeight="1">
      <c r="A8" s="193">
        <v>208</v>
      </c>
      <c r="B8" s="194"/>
      <c r="C8" s="194"/>
      <c r="D8" s="196" t="s">
        <v>216</v>
      </c>
      <c r="E8" s="197">
        <f t="shared" ref="E8:E30" si="0">F8+I8+J8+K8+ N8+O8+P8+Q8</f>
        <v>33.950000000000003</v>
      </c>
      <c r="F8" s="197">
        <f t="shared" ref="F8:F30" si="1">G8+H8</f>
        <v>33.950000000000003</v>
      </c>
      <c r="G8" s="195">
        <v>33.950000000000003</v>
      </c>
      <c r="H8" s="195">
        <v>0</v>
      </c>
      <c r="I8" s="195">
        <v>0</v>
      </c>
      <c r="J8" s="195">
        <v>0</v>
      </c>
      <c r="K8" s="197">
        <f t="shared" ref="K8:K30" si="2">L8+M8</f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</row>
    <row r="9" spans="1:17" ht="13.5" customHeight="1">
      <c r="A9" s="193"/>
      <c r="B9" s="194" t="s">
        <v>218</v>
      </c>
      <c r="C9" s="194"/>
      <c r="D9" s="196" t="s">
        <v>219</v>
      </c>
      <c r="E9" s="197">
        <f t="shared" si="0"/>
        <v>13.95</v>
      </c>
      <c r="F9" s="197">
        <f t="shared" si="1"/>
        <v>13.95</v>
      </c>
      <c r="G9" s="195">
        <v>13.95</v>
      </c>
      <c r="H9" s="195">
        <v>0</v>
      </c>
      <c r="I9" s="195">
        <v>0</v>
      </c>
      <c r="J9" s="195">
        <v>0</v>
      </c>
      <c r="K9" s="197">
        <f t="shared" si="2"/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</row>
    <row r="10" spans="1:17" ht="13.5" customHeight="1">
      <c r="A10" s="193">
        <v>208</v>
      </c>
      <c r="B10" s="194" t="s">
        <v>221</v>
      </c>
      <c r="C10" s="194" t="s">
        <v>222</v>
      </c>
      <c r="D10" s="196" t="s">
        <v>223</v>
      </c>
      <c r="E10" s="197">
        <f t="shared" si="0"/>
        <v>0.97</v>
      </c>
      <c r="F10" s="197">
        <f t="shared" si="1"/>
        <v>0.97</v>
      </c>
      <c r="G10" s="195">
        <v>0.97</v>
      </c>
      <c r="H10" s="195">
        <v>0</v>
      </c>
      <c r="I10" s="195">
        <v>0</v>
      </c>
      <c r="J10" s="195">
        <v>0</v>
      </c>
      <c r="K10" s="197">
        <f t="shared" si="2"/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</row>
    <row r="11" spans="1:17" ht="13.5" customHeight="1">
      <c r="A11" s="193">
        <v>208</v>
      </c>
      <c r="B11" s="194" t="s">
        <v>221</v>
      </c>
      <c r="C11" s="194" t="s">
        <v>218</v>
      </c>
      <c r="D11" s="196" t="s">
        <v>224</v>
      </c>
      <c r="E11" s="197">
        <f t="shared" si="0"/>
        <v>12.98</v>
      </c>
      <c r="F11" s="197">
        <f t="shared" si="1"/>
        <v>12.98</v>
      </c>
      <c r="G11" s="195">
        <v>12.98</v>
      </c>
      <c r="H11" s="195">
        <v>0</v>
      </c>
      <c r="I11" s="195">
        <v>0</v>
      </c>
      <c r="J11" s="195">
        <v>0</v>
      </c>
      <c r="K11" s="197">
        <f t="shared" si="2"/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</row>
    <row r="12" spans="1:17" ht="13.5" customHeight="1">
      <c r="A12" s="193"/>
      <c r="B12" s="194" t="s">
        <v>225</v>
      </c>
      <c r="C12" s="194"/>
      <c r="D12" s="196" t="s">
        <v>226</v>
      </c>
      <c r="E12" s="197">
        <f t="shared" si="0"/>
        <v>20</v>
      </c>
      <c r="F12" s="197">
        <f t="shared" si="1"/>
        <v>20</v>
      </c>
      <c r="G12" s="195">
        <v>20</v>
      </c>
      <c r="H12" s="195">
        <v>0</v>
      </c>
      <c r="I12" s="195">
        <v>0</v>
      </c>
      <c r="J12" s="195">
        <v>0</v>
      </c>
      <c r="K12" s="197">
        <f t="shared" si="2"/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</row>
    <row r="13" spans="1:17" ht="13.5" customHeight="1">
      <c r="A13" s="193">
        <v>208</v>
      </c>
      <c r="B13" s="194" t="s">
        <v>227</v>
      </c>
      <c r="C13" s="194" t="s">
        <v>228</v>
      </c>
      <c r="D13" s="196" t="s">
        <v>229</v>
      </c>
      <c r="E13" s="197">
        <f t="shared" si="0"/>
        <v>20</v>
      </c>
      <c r="F13" s="197">
        <f t="shared" si="1"/>
        <v>20</v>
      </c>
      <c r="G13" s="195">
        <v>20</v>
      </c>
      <c r="H13" s="195">
        <v>0</v>
      </c>
      <c r="I13" s="195">
        <v>0</v>
      </c>
      <c r="J13" s="195">
        <v>0</v>
      </c>
      <c r="K13" s="197">
        <f t="shared" si="2"/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</row>
    <row r="14" spans="1:17" ht="13.5" customHeight="1">
      <c r="A14" s="193">
        <v>210</v>
      </c>
      <c r="B14" s="194"/>
      <c r="C14" s="194"/>
      <c r="D14" s="196" t="s">
        <v>230</v>
      </c>
      <c r="E14" s="197">
        <f t="shared" si="0"/>
        <v>3298.87</v>
      </c>
      <c r="F14" s="197">
        <f t="shared" si="1"/>
        <v>3298.87</v>
      </c>
      <c r="G14" s="195">
        <v>3298.87</v>
      </c>
      <c r="H14" s="195">
        <v>0</v>
      </c>
      <c r="I14" s="195">
        <v>0</v>
      </c>
      <c r="J14" s="195">
        <v>0</v>
      </c>
      <c r="K14" s="197">
        <f t="shared" si="2"/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</row>
    <row r="15" spans="1:17" ht="13.5" customHeight="1">
      <c r="A15" s="193"/>
      <c r="B15" s="194" t="s">
        <v>222</v>
      </c>
      <c r="C15" s="194"/>
      <c r="D15" s="196" t="s">
        <v>231</v>
      </c>
      <c r="E15" s="197">
        <f t="shared" si="0"/>
        <v>96.21</v>
      </c>
      <c r="F15" s="197">
        <f t="shared" si="1"/>
        <v>96.21</v>
      </c>
      <c r="G15" s="195">
        <v>96.21</v>
      </c>
      <c r="H15" s="195">
        <v>0</v>
      </c>
      <c r="I15" s="195">
        <v>0</v>
      </c>
      <c r="J15" s="195">
        <v>0</v>
      </c>
      <c r="K15" s="197">
        <f t="shared" si="2"/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</row>
    <row r="16" spans="1:17" ht="13.5" customHeight="1">
      <c r="A16" s="193">
        <v>210</v>
      </c>
      <c r="B16" s="194" t="s">
        <v>232</v>
      </c>
      <c r="C16" s="194" t="s">
        <v>222</v>
      </c>
      <c r="D16" s="196" t="s">
        <v>233</v>
      </c>
      <c r="E16" s="197">
        <f t="shared" si="0"/>
        <v>96.21</v>
      </c>
      <c r="F16" s="197">
        <f t="shared" si="1"/>
        <v>96.21</v>
      </c>
      <c r="G16" s="195">
        <v>96.21</v>
      </c>
      <c r="H16" s="195">
        <v>0</v>
      </c>
      <c r="I16" s="195">
        <v>0</v>
      </c>
      <c r="J16" s="195">
        <v>0</v>
      </c>
      <c r="K16" s="197">
        <f t="shared" si="2"/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</row>
    <row r="17" spans="1:17" ht="13.5" customHeight="1">
      <c r="A17" s="193"/>
      <c r="B17" s="194" t="s">
        <v>228</v>
      </c>
      <c r="C17" s="194"/>
      <c r="D17" s="196" t="s">
        <v>234</v>
      </c>
      <c r="E17" s="197">
        <f t="shared" si="0"/>
        <v>856</v>
      </c>
      <c r="F17" s="197">
        <f t="shared" si="1"/>
        <v>856</v>
      </c>
      <c r="G17" s="195">
        <v>856</v>
      </c>
      <c r="H17" s="195">
        <v>0</v>
      </c>
      <c r="I17" s="195">
        <v>0</v>
      </c>
      <c r="J17" s="195">
        <v>0</v>
      </c>
      <c r="K17" s="197">
        <f t="shared" si="2"/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</row>
    <row r="18" spans="1:17" ht="13.5" customHeight="1">
      <c r="A18" s="193">
        <v>210</v>
      </c>
      <c r="B18" s="194" t="s">
        <v>235</v>
      </c>
      <c r="C18" s="194" t="s">
        <v>222</v>
      </c>
      <c r="D18" s="196" t="s">
        <v>236</v>
      </c>
      <c r="E18" s="197">
        <f t="shared" si="0"/>
        <v>856</v>
      </c>
      <c r="F18" s="197">
        <f t="shared" si="1"/>
        <v>856</v>
      </c>
      <c r="G18" s="195">
        <v>856</v>
      </c>
      <c r="H18" s="195">
        <v>0</v>
      </c>
      <c r="I18" s="195">
        <v>0</v>
      </c>
      <c r="J18" s="195">
        <v>0</v>
      </c>
      <c r="K18" s="197">
        <f t="shared" si="2"/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</row>
    <row r="19" spans="1:17" ht="13.5" customHeight="1">
      <c r="A19" s="193"/>
      <c r="B19" s="194" t="s">
        <v>237</v>
      </c>
      <c r="C19" s="194"/>
      <c r="D19" s="196" t="s">
        <v>238</v>
      </c>
      <c r="E19" s="197">
        <f t="shared" si="0"/>
        <v>1417.5</v>
      </c>
      <c r="F19" s="197">
        <f t="shared" si="1"/>
        <v>1417.5</v>
      </c>
      <c r="G19" s="195">
        <v>1396</v>
      </c>
      <c r="H19" s="195">
        <v>21.5</v>
      </c>
      <c r="I19" s="195">
        <v>0</v>
      </c>
      <c r="J19" s="195">
        <v>0</v>
      </c>
      <c r="K19" s="197">
        <f t="shared" si="2"/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</row>
    <row r="20" spans="1:17" ht="13.5" customHeight="1">
      <c r="A20" s="193">
        <v>210</v>
      </c>
      <c r="B20" s="194" t="s">
        <v>239</v>
      </c>
      <c r="C20" s="194" t="s">
        <v>240</v>
      </c>
      <c r="D20" s="196" t="s">
        <v>241</v>
      </c>
      <c r="E20" s="197">
        <f t="shared" si="0"/>
        <v>1417.5</v>
      </c>
      <c r="F20" s="197">
        <f t="shared" si="1"/>
        <v>1417.5</v>
      </c>
      <c r="G20" s="195">
        <v>1396</v>
      </c>
      <c r="H20" s="195">
        <v>21.5</v>
      </c>
      <c r="I20" s="195">
        <v>0</v>
      </c>
      <c r="J20" s="195">
        <v>0</v>
      </c>
      <c r="K20" s="197">
        <f t="shared" si="2"/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</row>
    <row r="21" spans="1:17" ht="13.5" customHeight="1">
      <c r="A21" s="193"/>
      <c r="B21" s="194" t="s">
        <v>242</v>
      </c>
      <c r="C21" s="194"/>
      <c r="D21" s="196" t="s">
        <v>243</v>
      </c>
      <c r="E21" s="197">
        <f t="shared" si="0"/>
        <v>1937.95</v>
      </c>
      <c r="F21" s="197">
        <f t="shared" si="1"/>
        <v>1937.95</v>
      </c>
      <c r="G21" s="195">
        <v>452</v>
      </c>
      <c r="H21" s="195">
        <v>1485.95</v>
      </c>
      <c r="I21" s="195">
        <v>0</v>
      </c>
      <c r="J21" s="195">
        <v>0</v>
      </c>
      <c r="K21" s="197">
        <f t="shared" si="2"/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</row>
    <row r="22" spans="1:17" ht="13.5" customHeight="1">
      <c r="A22" s="193">
        <v>210</v>
      </c>
      <c r="B22" s="194" t="s">
        <v>244</v>
      </c>
      <c r="C22" s="194" t="s">
        <v>245</v>
      </c>
      <c r="D22" s="196" t="s">
        <v>246</v>
      </c>
      <c r="E22" s="197">
        <f t="shared" si="0"/>
        <v>1931.95</v>
      </c>
      <c r="F22" s="197">
        <f t="shared" si="1"/>
        <v>1931.95</v>
      </c>
      <c r="G22" s="195">
        <v>446</v>
      </c>
      <c r="H22" s="195">
        <v>1485.95</v>
      </c>
      <c r="I22" s="195">
        <v>0</v>
      </c>
      <c r="J22" s="195">
        <v>0</v>
      </c>
      <c r="K22" s="197">
        <f t="shared" si="2"/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</row>
    <row r="23" spans="1:17" ht="13.5" customHeight="1">
      <c r="A23" s="193">
        <v>210</v>
      </c>
      <c r="B23" s="194" t="s">
        <v>244</v>
      </c>
      <c r="C23" s="194" t="s">
        <v>247</v>
      </c>
      <c r="D23" s="196" t="s">
        <v>248</v>
      </c>
      <c r="E23" s="197">
        <f t="shared" si="0"/>
        <v>6</v>
      </c>
      <c r="F23" s="197">
        <f t="shared" si="1"/>
        <v>6</v>
      </c>
      <c r="G23" s="195">
        <v>6</v>
      </c>
      <c r="H23" s="195">
        <v>0</v>
      </c>
      <c r="I23" s="195">
        <v>0</v>
      </c>
      <c r="J23" s="195">
        <v>0</v>
      </c>
      <c r="K23" s="197">
        <f t="shared" si="2"/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</row>
    <row r="24" spans="1:17" ht="13.5" customHeight="1">
      <c r="A24" s="193"/>
      <c r="B24" s="194" t="s">
        <v>249</v>
      </c>
      <c r="C24" s="194"/>
      <c r="D24" s="196" t="s">
        <v>250</v>
      </c>
      <c r="E24" s="197">
        <f t="shared" si="0"/>
        <v>756.27</v>
      </c>
      <c r="F24" s="197">
        <f t="shared" si="1"/>
        <v>756.27</v>
      </c>
      <c r="G24" s="195">
        <v>484.1</v>
      </c>
      <c r="H24" s="195">
        <v>272.17</v>
      </c>
      <c r="I24" s="195">
        <v>0</v>
      </c>
      <c r="J24" s="195">
        <v>0</v>
      </c>
      <c r="K24" s="197">
        <f t="shared" si="2"/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</row>
    <row r="25" spans="1:17" ht="13.5" customHeight="1">
      <c r="A25" s="193">
        <v>210</v>
      </c>
      <c r="B25" s="194" t="s">
        <v>251</v>
      </c>
      <c r="C25" s="194" t="s">
        <v>252</v>
      </c>
      <c r="D25" s="196" t="s">
        <v>253</v>
      </c>
      <c r="E25" s="197">
        <f t="shared" si="0"/>
        <v>756.27</v>
      </c>
      <c r="F25" s="197">
        <f t="shared" si="1"/>
        <v>756.27</v>
      </c>
      <c r="G25" s="195">
        <v>484.1</v>
      </c>
      <c r="H25" s="195">
        <v>272.17</v>
      </c>
      <c r="I25" s="195">
        <v>0</v>
      </c>
      <c r="J25" s="195">
        <v>0</v>
      </c>
      <c r="K25" s="197">
        <f t="shared" si="2"/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</row>
    <row r="26" spans="1:17" ht="13.5" customHeight="1">
      <c r="A26" s="193"/>
      <c r="B26" s="194" t="s">
        <v>254</v>
      </c>
      <c r="C26" s="194"/>
      <c r="D26" s="196" t="s">
        <v>255</v>
      </c>
      <c r="E26" s="197">
        <f t="shared" si="0"/>
        <v>14.56</v>
      </c>
      <c r="F26" s="197">
        <f t="shared" si="1"/>
        <v>14.56</v>
      </c>
      <c r="G26" s="195">
        <v>14.56</v>
      </c>
      <c r="H26" s="195">
        <v>0</v>
      </c>
      <c r="I26" s="195">
        <v>0</v>
      </c>
      <c r="J26" s="195">
        <v>0</v>
      </c>
      <c r="K26" s="197">
        <f t="shared" si="2"/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</row>
    <row r="27" spans="1:17" ht="13.5" customHeight="1">
      <c r="A27" s="193">
        <v>210</v>
      </c>
      <c r="B27" s="194" t="s">
        <v>256</v>
      </c>
      <c r="C27" s="194" t="s">
        <v>222</v>
      </c>
      <c r="D27" s="196" t="s">
        <v>257</v>
      </c>
      <c r="E27" s="197">
        <f t="shared" si="0"/>
        <v>14.56</v>
      </c>
      <c r="F27" s="197">
        <f t="shared" si="1"/>
        <v>14.56</v>
      </c>
      <c r="G27" s="195">
        <v>14.56</v>
      </c>
      <c r="H27" s="195">
        <v>0</v>
      </c>
      <c r="I27" s="195">
        <v>0</v>
      </c>
      <c r="J27" s="195">
        <v>0</v>
      </c>
      <c r="K27" s="197">
        <f t="shared" si="2"/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</row>
    <row r="28" spans="1:17" ht="13.5" customHeight="1">
      <c r="A28" s="193">
        <v>221</v>
      </c>
      <c r="B28" s="194"/>
      <c r="C28" s="194"/>
      <c r="D28" s="196" t="s">
        <v>258</v>
      </c>
      <c r="E28" s="197">
        <f t="shared" si="0"/>
        <v>9.2899999999999991</v>
      </c>
      <c r="F28" s="197">
        <f t="shared" si="1"/>
        <v>9.2899999999999991</v>
      </c>
      <c r="G28" s="195">
        <v>9.2899999999999991</v>
      </c>
      <c r="H28" s="195">
        <v>0</v>
      </c>
      <c r="I28" s="195">
        <v>0</v>
      </c>
      <c r="J28" s="195">
        <v>0</v>
      </c>
      <c r="K28" s="197">
        <f t="shared" si="2"/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</row>
    <row r="29" spans="1:17" ht="13.5" customHeight="1">
      <c r="A29" s="193"/>
      <c r="B29" s="194" t="s">
        <v>228</v>
      </c>
      <c r="C29" s="194"/>
      <c r="D29" s="196" t="s">
        <v>259</v>
      </c>
      <c r="E29" s="197">
        <f t="shared" si="0"/>
        <v>9.2899999999999991</v>
      </c>
      <c r="F29" s="197">
        <f t="shared" si="1"/>
        <v>9.2899999999999991</v>
      </c>
      <c r="G29" s="195">
        <v>9.2899999999999991</v>
      </c>
      <c r="H29" s="195">
        <v>0</v>
      </c>
      <c r="I29" s="195">
        <v>0</v>
      </c>
      <c r="J29" s="195">
        <v>0</v>
      </c>
      <c r="K29" s="197">
        <f t="shared" si="2"/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</row>
    <row r="30" spans="1:17" ht="13.5" customHeight="1">
      <c r="A30" s="193">
        <v>221</v>
      </c>
      <c r="B30" s="194" t="s">
        <v>235</v>
      </c>
      <c r="C30" s="194" t="s">
        <v>222</v>
      </c>
      <c r="D30" s="196" t="s">
        <v>260</v>
      </c>
      <c r="E30" s="197">
        <f t="shared" si="0"/>
        <v>9.2899999999999991</v>
      </c>
      <c r="F30" s="197">
        <f t="shared" si="1"/>
        <v>9.2899999999999991</v>
      </c>
      <c r="G30" s="195">
        <v>9.2899999999999991</v>
      </c>
      <c r="H30" s="195">
        <v>0</v>
      </c>
      <c r="I30" s="195">
        <v>0</v>
      </c>
      <c r="J30" s="195">
        <v>0</v>
      </c>
      <c r="K30" s="197">
        <f t="shared" si="2"/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opLeftCell="D1" workbookViewId="0">
      <selection activeCell="O7" sqref="O7"/>
    </sheetView>
  </sheetViews>
  <sheetFormatPr defaultRowHeight="14.4"/>
  <cols>
    <col min="1" max="1" width="30.44140625" customWidth="1"/>
    <col min="2" max="15" width="16" customWidth="1"/>
  </cols>
  <sheetData>
    <row r="1" spans="1:15" ht="27" customHeight="1">
      <c r="A1" s="395" t="s">
        <v>88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1" t="s">
        <v>89</v>
      </c>
      <c r="O2" s="401"/>
    </row>
    <row r="3" spans="1:15" ht="30" customHeight="1">
      <c r="A3" s="176" t="s">
        <v>213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2" t="s">
        <v>24</v>
      </c>
      <c r="O3" s="402"/>
    </row>
    <row r="4" spans="1:15" ht="13.5" customHeight="1">
      <c r="A4" s="398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6"/>
      <c r="B5" s="398" t="s">
        <v>69</v>
      </c>
      <c r="C5" s="410" t="s">
        <v>70</v>
      </c>
      <c r="D5" s="411"/>
      <c r="E5" s="412"/>
      <c r="F5" s="400" t="s">
        <v>92</v>
      </c>
      <c r="G5" s="400" t="s">
        <v>35</v>
      </c>
      <c r="H5" s="407" t="s">
        <v>71</v>
      </c>
      <c r="I5" s="408"/>
      <c r="J5" s="409"/>
      <c r="K5" s="396" t="s">
        <v>69</v>
      </c>
      <c r="L5" s="403" t="s">
        <v>73</v>
      </c>
      <c r="M5" s="404"/>
      <c r="N5" s="405"/>
      <c r="O5" s="396" t="s">
        <v>74</v>
      </c>
    </row>
    <row r="6" spans="1:15" ht="24" customHeight="1">
      <c r="A6" s="399"/>
      <c r="B6" s="399"/>
      <c r="C6" s="144" t="s">
        <v>188</v>
      </c>
      <c r="D6" s="148" t="s">
        <v>193</v>
      </c>
      <c r="E6" s="144" t="s">
        <v>192</v>
      </c>
      <c r="F6" s="400"/>
      <c r="G6" s="400"/>
      <c r="H6" s="145" t="s">
        <v>188</v>
      </c>
      <c r="I6" s="145" t="s">
        <v>189</v>
      </c>
      <c r="J6" s="145" t="s">
        <v>192</v>
      </c>
      <c r="K6" s="397"/>
      <c r="L6" s="60" t="s">
        <v>76</v>
      </c>
      <c r="M6" s="60" t="s">
        <v>77</v>
      </c>
      <c r="N6" s="60" t="s">
        <v>78</v>
      </c>
      <c r="O6" s="397"/>
    </row>
    <row r="7" spans="1:15" s="160" customFormat="1" ht="13.5" customHeight="1">
      <c r="A7" s="199"/>
      <c r="B7" s="200">
        <f>C7+F7+G7+H7</f>
        <v>5121.7299999999996</v>
      </c>
      <c r="C7" s="200">
        <f>D7+E7</f>
        <v>5121.7299999999996</v>
      </c>
      <c r="D7" s="198">
        <v>3342.11</v>
      </c>
      <c r="E7" s="198">
        <v>1779.62</v>
      </c>
      <c r="F7" s="198">
        <v>0</v>
      </c>
      <c r="G7" s="198">
        <v>0</v>
      </c>
      <c r="H7" s="200">
        <f>I7+J7</f>
        <v>0</v>
      </c>
      <c r="I7" s="198">
        <v>0</v>
      </c>
      <c r="J7" s="198">
        <v>0</v>
      </c>
      <c r="K7" s="200">
        <f>L7+M7+N7+O7</f>
        <v>5121.7300000000005</v>
      </c>
      <c r="L7" s="198">
        <v>117.4</v>
      </c>
      <c r="M7" s="198">
        <v>14.12</v>
      </c>
      <c r="N7" s="198">
        <v>2.4900000000000002</v>
      </c>
      <c r="O7" s="198">
        <v>4987.72</v>
      </c>
    </row>
    <row r="8" spans="1:15" ht="13.5" customHeight="1">
      <c r="A8" s="199" t="s">
        <v>214</v>
      </c>
      <c r="B8" s="200">
        <f>C8+F8+G8+H8</f>
        <v>5121.7299999999996</v>
      </c>
      <c r="C8" s="200">
        <f>D8+E8</f>
        <v>5121.7299999999996</v>
      </c>
      <c r="D8" s="198">
        <v>3342.11</v>
      </c>
      <c r="E8" s="198">
        <v>1779.62</v>
      </c>
      <c r="F8" s="198">
        <v>0</v>
      </c>
      <c r="G8" s="198">
        <v>0</v>
      </c>
      <c r="H8" s="200">
        <f>I8+J8</f>
        <v>0</v>
      </c>
      <c r="I8" s="198">
        <v>0</v>
      </c>
      <c r="J8" s="198">
        <v>0</v>
      </c>
      <c r="K8" s="200">
        <f>L8+M8+N8+O8</f>
        <v>5121.7300000000005</v>
      </c>
      <c r="L8" s="198">
        <v>117.4</v>
      </c>
      <c r="M8" s="198">
        <v>14.12</v>
      </c>
      <c r="N8" s="198">
        <v>2.4900000000000002</v>
      </c>
      <c r="O8" s="198">
        <v>4987.72</v>
      </c>
    </row>
    <row r="9" spans="1:15" ht="13.5" customHeight="1">
      <c r="A9" s="199" t="s">
        <v>215</v>
      </c>
      <c r="B9" s="200">
        <f>C9+F9+G9+H9</f>
        <v>5121.7299999999996</v>
      </c>
      <c r="C9" s="200">
        <f>D9+E9</f>
        <v>5121.7299999999996</v>
      </c>
      <c r="D9" s="198">
        <v>3342.11</v>
      </c>
      <c r="E9" s="198">
        <v>1779.62</v>
      </c>
      <c r="F9" s="198">
        <v>0</v>
      </c>
      <c r="G9" s="198">
        <v>0</v>
      </c>
      <c r="H9" s="200">
        <f>I9+J9</f>
        <v>0</v>
      </c>
      <c r="I9" s="198">
        <v>0</v>
      </c>
      <c r="J9" s="198">
        <v>0</v>
      </c>
      <c r="K9" s="200">
        <f>L9+M9+N9+O9</f>
        <v>5121.7300000000005</v>
      </c>
      <c r="L9" s="198">
        <v>117.4</v>
      </c>
      <c r="M9" s="198">
        <v>14.12</v>
      </c>
      <c r="N9" s="198">
        <v>2.4900000000000002</v>
      </c>
      <c r="O9" s="198">
        <v>4987.72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>
      <selection activeCell="F8" sqref="F8"/>
    </sheetView>
  </sheetViews>
  <sheetFormatPr defaultRowHeight="14.4"/>
  <cols>
    <col min="1" max="10" width="15.21875" customWidth="1"/>
  </cols>
  <sheetData>
    <row r="1" spans="1:10" ht="27" customHeight="1">
      <c r="A1" s="415" t="s">
        <v>93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6" t="s">
        <v>94</v>
      </c>
      <c r="J2" s="416"/>
    </row>
    <row r="3" spans="1:10" ht="20.25" customHeight="1">
      <c r="A3" s="176" t="s">
        <v>213</v>
      </c>
      <c r="B3" s="69"/>
      <c r="C3" s="69"/>
      <c r="D3" s="69"/>
      <c r="E3" s="69"/>
      <c r="F3" s="69"/>
      <c r="G3" s="69"/>
      <c r="H3" s="69"/>
      <c r="I3" s="417" t="s">
        <v>24</v>
      </c>
      <c r="J3" s="417"/>
    </row>
    <row r="4" spans="1:10" ht="13.5" customHeight="1">
      <c r="A4" s="413" t="s">
        <v>66</v>
      </c>
      <c r="B4" s="418" t="s">
        <v>79</v>
      </c>
      <c r="C4" s="418"/>
      <c r="D4" s="418"/>
      <c r="E4" s="422" t="s">
        <v>80</v>
      </c>
      <c r="F4" s="419" t="s">
        <v>95</v>
      </c>
      <c r="G4" s="420"/>
      <c r="H4" s="420"/>
      <c r="I4" s="420"/>
      <c r="J4" s="421"/>
    </row>
    <row r="5" spans="1:10" ht="13.5" customHeight="1">
      <c r="A5" s="430"/>
      <c r="B5" s="413" t="s">
        <v>81</v>
      </c>
      <c r="C5" s="413" t="s">
        <v>82</v>
      </c>
      <c r="D5" s="413" t="s">
        <v>83</v>
      </c>
      <c r="E5" s="423"/>
      <c r="F5" s="425" t="s">
        <v>69</v>
      </c>
      <c r="G5" s="427" t="s">
        <v>73</v>
      </c>
      <c r="H5" s="428"/>
      <c r="I5" s="429"/>
      <c r="J5" s="425" t="s">
        <v>74</v>
      </c>
    </row>
    <row r="6" spans="1:10" ht="24" customHeight="1">
      <c r="A6" s="414"/>
      <c r="B6" s="414"/>
      <c r="C6" s="414"/>
      <c r="D6" s="414"/>
      <c r="E6" s="424"/>
      <c r="F6" s="426"/>
      <c r="G6" s="67" t="s">
        <v>76</v>
      </c>
      <c r="H6" s="67" t="s">
        <v>77</v>
      </c>
      <c r="I6" s="67" t="s">
        <v>78</v>
      </c>
      <c r="J6" s="426"/>
    </row>
    <row r="7" spans="1:10" s="160" customFormat="1" ht="24" customHeight="1">
      <c r="A7" s="203"/>
      <c r="B7" s="201"/>
      <c r="C7" s="202"/>
      <c r="D7" s="202"/>
      <c r="E7" s="201" t="s">
        <v>69</v>
      </c>
      <c r="F7" s="204">
        <f>G7+H7+I7+J7</f>
        <v>5121.7299999999996</v>
      </c>
      <c r="G7" s="204">
        <v>117.4</v>
      </c>
      <c r="H7" s="204">
        <v>14.12</v>
      </c>
      <c r="I7" s="204">
        <v>2.4900000000000002</v>
      </c>
      <c r="J7" s="204">
        <f>J8</f>
        <v>4987.7199999999993</v>
      </c>
    </row>
    <row r="8" spans="1:10" ht="24" customHeight="1">
      <c r="A8" s="203" t="s">
        <v>214</v>
      </c>
      <c r="B8" s="201"/>
      <c r="C8" s="202"/>
      <c r="D8" s="202"/>
      <c r="E8" s="201"/>
      <c r="F8" s="204">
        <f>F9+F15+F29</f>
        <v>5121.7299999999996</v>
      </c>
      <c r="G8" s="204">
        <v>117.4</v>
      </c>
      <c r="H8" s="204">
        <v>14.12</v>
      </c>
      <c r="I8" s="204">
        <v>2.4900000000000002</v>
      </c>
      <c r="J8" s="204">
        <f>J9+J15</f>
        <v>4987.7199999999993</v>
      </c>
    </row>
    <row r="9" spans="1:10" ht="24" customHeight="1">
      <c r="A9" s="203" t="s">
        <v>215</v>
      </c>
      <c r="B9" s="201">
        <v>208</v>
      </c>
      <c r="C9" s="202"/>
      <c r="D9" s="202"/>
      <c r="E9" s="201" t="s">
        <v>216</v>
      </c>
      <c r="F9" s="204">
        <v>33.950000000000003</v>
      </c>
      <c r="G9" s="204">
        <v>12.98</v>
      </c>
      <c r="H9" s="204">
        <v>0.6</v>
      </c>
      <c r="I9" s="204">
        <v>0.37</v>
      </c>
      <c r="J9" s="204">
        <v>20</v>
      </c>
    </row>
    <row r="10" spans="1:10" ht="24" customHeight="1">
      <c r="A10" s="203" t="s">
        <v>217</v>
      </c>
      <c r="B10" s="201"/>
      <c r="C10" s="202" t="s">
        <v>218</v>
      </c>
      <c r="D10" s="202"/>
      <c r="E10" s="201" t="s">
        <v>219</v>
      </c>
      <c r="F10" s="204">
        <v>13.95</v>
      </c>
      <c r="G10" s="204">
        <v>12.98</v>
      </c>
      <c r="H10" s="204">
        <v>0.6</v>
      </c>
      <c r="I10" s="204">
        <v>0.37</v>
      </c>
      <c r="J10" s="204">
        <v>0</v>
      </c>
    </row>
    <row r="11" spans="1:10" ht="24" customHeight="1">
      <c r="A11" s="203" t="s">
        <v>220</v>
      </c>
      <c r="B11" s="201">
        <v>208</v>
      </c>
      <c r="C11" s="202" t="s">
        <v>221</v>
      </c>
      <c r="D11" s="202" t="s">
        <v>222</v>
      </c>
      <c r="E11" s="201" t="s">
        <v>223</v>
      </c>
      <c r="F11" s="204">
        <v>0.97</v>
      </c>
      <c r="G11" s="204">
        <v>0</v>
      </c>
      <c r="H11" s="204">
        <v>0.6</v>
      </c>
      <c r="I11" s="204">
        <v>0.37</v>
      </c>
      <c r="J11" s="204">
        <v>0</v>
      </c>
    </row>
    <row r="12" spans="1:10" ht="24" customHeight="1">
      <c r="A12" s="203" t="s">
        <v>220</v>
      </c>
      <c r="B12" s="201">
        <v>208</v>
      </c>
      <c r="C12" s="202" t="s">
        <v>221</v>
      </c>
      <c r="D12" s="202" t="s">
        <v>218</v>
      </c>
      <c r="E12" s="201" t="s">
        <v>224</v>
      </c>
      <c r="F12" s="204">
        <v>12.98</v>
      </c>
      <c r="G12" s="204">
        <v>12.98</v>
      </c>
      <c r="H12" s="204">
        <v>0</v>
      </c>
      <c r="I12" s="204">
        <v>0</v>
      </c>
      <c r="J12" s="204">
        <v>0</v>
      </c>
    </row>
    <row r="13" spans="1:10" ht="24" customHeight="1">
      <c r="A13" s="203" t="s">
        <v>217</v>
      </c>
      <c r="B13" s="201"/>
      <c r="C13" s="202" t="s">
        <v>225</v>
      </c>
      <c r="D13" s="202"/>
      <c r="E13" s="201" t="s">
        <v>226</v>
      </c>
      <c r="F13" s="204">
        <v>20</v>
      </c>
      <c r="G13" s="204">
        <v>0</v>
      </c>
      <c r="H13" s="204">
        <v>0</v>
      </c>
      <c r="I13" s="204">
        <v>0</v>
      </c>
      <c r="J13" s="204">
        <v>20</v>
      </c>
    </row>
    <row r="14" spans="1:10" ht="24" customHeight="1">
      <c r="A14" s="203" t="s">
        <v>220</v>
      </c>
      <c r="B14" s="201">
        <v>208</v>
      </c>
      <c r="C14" s="202" t="s">
        <v>227</v>
      </c>
      <c r="D14" s="202" t="s">
        <v>228</v>
      </c>
      <c r="E14" s="201" t="s">
        <v>229</v>
      </c>
      <c r="F14" s="204">
        <v>20</v>
      </c>
      <c r="G14" s="204">
        <v>0</v>
      </c>
      <c r="H14" s="204">
        <v>0</v>
      </c>
      <c r="I14" s="204">
        <v>0</v>
      </c>
      <c r="J14" s="204">
        <v>20</v>
      </c>
    </row>
    <row r="15" spans="1:10" ht="24" customHeight="1">
      <c r="A15" s="203" t="s">
        <v>215</v>
      </c>
      <c r="B15" s="201">
        <v>210</v>
      </c>
      <c r="C15" s="202"/>
      <c r="D15" s="202"/>
      <c r="E15" s="201" t="s">
        <v>230</v>
      </c>
      <c r="F15" s="204">
        <f>G15+H15+I15+J15</f>
        <v>5078.49</v>
      </c>
      <c r="G15" s="204">
        <v>95.13</v>
      </c>
      <c r="H15" s="204">
        <v>13.52</v>
      </c>
      <c r="I15" s="204">
        <v>2.12</v>
      </c>
      <c r="J15" s="204">
        <f>J18+J20+J22+J25</f>
        <v>4967.7199999999993</v>
      </c>
    </row>
    <row r="16" spans="1:10" ht="24" customHeight="1">
      <c r="A16" s="203" t="s">
        <v>217</v>
      </c>
      <c r="B16" s="201"/>
      <c r="C16" s="202" t="s">
        <v>222</v>
      </c>
      <c r="D16" s="202"/>
      <c r="E16" s="201" t="s">
        <v>231</v>
      </c>
      <c r="F16" s="204">
        <v>96.21</v>
      </c>
      <c r="G16" s="204">
        <v>80.569999999999993</v>
      </c>
      <c r="H16" s="204">
        <v>13.52</v>
      </c>
      <c r="I16" s="204">
        <v>2.12</v>
      </c>
      <c r="J16" s="204">
        <v>0</v>
      </c>
    </row>
    <row r="17" spans="1:10" ht="24" customHeight="1">
      <c r="A17" s="203" t="s">
        <v>220</v>
      </c>
      <c r="B17" s="201">
        <v>210</v>
      </c>
      <c r="C17" s="202" t="s">
        <v>232</v>
      </c>
      <c r="D17" s="202" t="s">
        <v>222</v>
      </c>
      <c r="E17" s="201" t="s">
        <v>233</v>
      </c>
      <c r="F17" s="204">
        <v>96.21</v>
      </c>
      <c r="G17" s="204">
        <v>80.569999999999993</v>
      </c>
      <c r="H17" s="204">
        <v>13.52</v>
      </c>
      <c r="I17" s="204">
        <v>2.12</v>
      </c>
      <c r="J17" s="204">
        <v>0</v>
      </c>
    </row>
    <row r="18" spans="1:10" ht="24" customHeight="1">
      <c r="A18" s="203" t="s">
        <v>217</v>
      </c>
      <c r="B18" s="201"/>
      <c r="C18" s="202" t="s">
        <v>228</v>
      </c>
      <c r="D18" s="202"/>
      <c r="E18" s="201" t="s">
        <v>234</v>
      </c>
      <c r="F18" s="204">
        <v>856</v>
      </c>
      <c r="G18" s="204">
        <v>0</v>
      </c>
      <c r="H18" s="204">
        <v>0</v>
      </c>
      <c r="I18" s="204">
        <v>0</v>
      </c>
      <c r="J18" s="204">
        <v>856</v>
      </c>
    </row>
    <row r="19" spans="1:10" ht="24" customHeight="1">
      <c r="A19" s="203" t="s">
        <v>220</v>
      </c>
      <c r="B19" s="201">
        <v>210</v>
      </c>
      <c r="C19" s="202" t="s">
        <v>235</v>
      </c>
      <c r="D19" s="202" t="s">
        <v>222</v>
      </c>
      <c r="E19" s="201" t="s">
        <v>236</v>
      </c>
      <c r="F19" s="204">
        <v>856</v>
      </c>
      <c r="G19" s="204">
        <v>0</v>
      </c>
      <c r="H19" s="204">
        <v>0</v>
      </c>
      <c r="I19" s="204">
        <v>0</v>
      </c>
      <c r="J19" s="204">
        <v>856</v>
      </c>
    </row>
    <row r="20" spans="1:10" ht="24" customHeight="1">
      <c r="A20" s="203" t="s">
        <v>217</v>
      </c>
      <c r="B20" s="201"/>
      <c r="C20" s="202" t="s">
        <v>237</v>
      </c>
      <c r="D20" s="202"/>
      <c r="E20" s="201" t="s">
        <v>238</v>
      </c>
      <c r="F20" s="204">
        <f>J20</f>
        <v>1417.5</v>
      </c>
      <c r="G20" s="204">
        <v>0</v>
      </c>
      <c r="H20" s="204">
        <v>0</v>
      </c>
      <c r="I20" s="204">
        <v>0</v>
      </c>
      <c r="J20" s="204">
        <v>1417.5</v>
      </c>
    </row>
    <row r="21" spans="1:10" ht="24" customHeight="1">
      <c r="A21" s="203" t="s">
        <v>220</v>
      </c>
      <c r="B21" s="201">
        <v>210</v>
      </c>
      <c r="C21" s="202" t="s">
        <v>239</v>
      </c>
      <c r="D21" s="202" t="s">
        <v>240</v>
      </c>
      <c r="E21" s="201" t="s">
        <v>241</v>
      </c>
      <c r="F21" s="204">
        <f>J21</f>
        <v>1417.5</v>
      </c>
      <c r="G21" s="204">
        <v>0</v>
      </c>
      <c r="H21" s="204">
        <v>0</v>
      </c>
      <c r="I21" s="204">
        <v>0</v>
      </c>
      <c r="J21" s="204">
        <v>1417.5</v>
      </c>
    </row>
    <row r="22" spans="1:10" ht="24" customHeight="1">
      <c r="A22" s="203" t="s">
        <v>217</v>
      </c>
      <c r="B22" s="201"/>
      <c r="C22" s="202" t="s">
        <v>242</v>
      </c>
      <c r="D22" s="202"/>
      <c r="E22" s="201" t="s">
        <v>243</v>
      </c>
      <c r="F22" s="204">
        <f>J22</f>
        <v>1937.95</v>
      </c>
      <c r="G22" s="204">
        <v>0</v>
      </c>
      <c r="H22" s="204">
        <v>0</v>
      </c>
      <c r="I22" s="204">
        <v>0</v>
      </c>
      <c r="J22" s="204">
        <f>J23+J24</f>
        <v>1937.95</v>
      </c>
    </row>
    <row r="23" spans="1:10" ht="24" customHeight="1">
      <c r="A23" s="203" t="s">
        <v>220</v>
      </c>
      <c r="B23" s="201">
        <v>210</v>
      </c>
      <c r="C23" s="202" t="s">
        <v>244</v>
      </c>
      <c r="D23" s="202" t="s">
        <v>245</v>
      </c>
      <c r="E23" s="201" t="s">
        <v>246</v>
      </c>
      <c r="F23" s="204">
        <f>J23</f>
        <v>1931.95</v>
      </c>
      <c r="G23" s="204">
        <v>0</v>
      </c>
      <c r="H23" s="204">
        <v>0</v>
      </c>
      <c r="I23" s="204">
        <v>0</v>
      </c>
      <c r="J23" s="204">
        <v>1931.95</v>
      </c>
    </row>
    <row r="24" spans="1:10" ht="24" customHeight="1">
      <c r="A24" s="203" t="s">
        <v>220</v>
      </c>
      <c r="B24" s="201">
        <v>210</v>
      </c>
      <c r="C24" s="202" t="s">
        <v>244</v>
      </c>
      <c r="D24" s="202" t="s">
        <v>247</v>
      </c>
      <c r="E24" s="201" t="s">
        <v>248</v>
      </c>
      <c r="F24" s="204">
        <v>6</v>
      </c>
      <c r="G24" s="204">
        <v>0</v>
      </c>
      <c r="H24" s="204">
        <v>0</v>
      </c>
      <c r="I24" s="204">
        <v>0</v>
      </c>
      <c r="J24" s="204">
        <v>6</v>
      </c>
    </row>
    <row r="25" spans="1:10" ht="24" customHeight="1">
      <c r="A25" s="203" t="s">
        <v>217</v>
      </c>
      <c r="B25" s="201"/>
      <c r="C25" s="202" t="s">
        <v>249</v>
      </c>
      <c r="D25" s="202"/>
      <c r="E25" s="201" t="s">
        <v>250</v>
      </c>
      <c r="F25" s="204">
        <f>J25</f>
        <v>756.27</v>
      </c>
      <c r="G25" s="204">
        <v>0</v>
      </c>
      <c r="H25" s="204">
        <v>0</v>
      </c>
      <c r="I25" s="204">
        <v>0</v>
      </c>
      <c r="J25" s="204">
        <f>J26</f>
        <v>756.27</v>
      </c>
    </row>
    <row r="26" spans="1:10" ht="24" customHeight="1">
      <c r="A26" s="203" t="s">
        <v>220</v>
      </c>
      <c r="B26" s="201">
        <v>210</v>
      </c>
      <c r="C26" s="202" t="s">
        <v>251</v>
      </c>
      <c r="D26" s="202" t="s">
        <v>252</v>
      </c>
      <c r="E26" s="201" t="s">
        <v>253</v>
      </c>
      <c r="F26" s="204">
        <f>J26</f>
        <v>756.27</v>
      </c>
      <c r="G26" s="204">
        <v>0</v>
      </c>
      <c r="H26" s="204">
        <v>0</v>
      </c>
      <c r="I26" s="204">
        <v>0</v>
      </c>
      <c r="J26" s="204">
        <v>756.27</v>
      </c>
    </row>
    <row r="27" spans="1:10" ht="24" customHeight="1">
      <c r="A27" s="203" t="s">
        <v>217</v>
      </c>
      <c r="B27" s="201"/>
      <c r="C27" s="202" t="s">
        <v>254</v>
      </c>
      <c r="D27" s="202"/>
      <c r="E27" s="201" t="s">
        <v>255</v>
      </c>
      <c r="F27" s="204">
        <v>14.56</v>
      </c>
      <c r="G27" s="204">
        <v>14.56</v>
      </c>
      <c r="H27" s="204">
        <v>0</v>
      </c>
      <c r="I27" s="204">
        <v>0</v>
      </c>
      <c r="J27" s="204">
        <v>0</v>
      </c>
    </row>
    <row r="28" spans="1:10" ht="24" customHeight="1">
      <c r="A28" s="203" t="s">
        <v>220</v>
      </c>
      <c r="B28" s="201">
        <v>210</v>
      </c>
      <c r="C28" s="202" t="s">
        <v>256</v>
      </c>
      <c r="D28" s="202" t="s">
        <v>222</v>
      </c>
      <c r="E28" s="201" t="s">
        <v>257</v>
      </c>
      <c r="F28" s="204">
        <v>14.56</v>
      </c>
      <c r="G28" s="204">
        <v>14.56</v>
      </c>
      <c r="H28" s="204">
        <v>0</v>
      </c>
      <c r="I28" s="204">
        <v>0</v>
      </c>
      <c r="J28" s="204">
        <v>0</v>
      </c>
    </row>
    <row r="29" spans="1:10" ht="24" customHeight="1">
      <c r="A29" s="203" t="s">
        <v>215</v>
      </c>
      <c r="B29" s="201">
        <v>221</v>
      </c>
      <c r="C29" s="202"/>
      <c r="D29" s="202"/>
      <c r="E29" s="201" t="s">
        <v>258</v>
      </c>
      <c r="F29" s="204">
        <v>9.2899999999999991</v>
      </c>
      <c r="G29" s="204">
        <v>9.2899999999999991</v>
      </c>
      <c r="H29" s="204">
        <v>0</v>
      </c>
      <c r="I29" s="204">
        <v>0</v>
      </c>
      <c r="J29" s="204">
        <v>0</v>
      </c>
    </row>
    <row r="30" spans="1:10" ht="24" customHeight="1">
      <c r="A30" s="203" t="s">
        <v>217</v>
      </c>
      <c r="B30" s="201"/>
      <c r="C30" s="202" t="s">
        <v>228</v>
      </c>
      <c r="D30" s="202"/>
      <c r="E30" s="201" t="s">
        <v>259</v>
      </c>
      <c r="F30" s="204">
        <v>9.2899999999999991</v>
      </c>
      <c r="G30" s="204">
        <v>9.2899999999999991</v>
      </c>
      <c r="H30" s="204">
        <v>0</v>
      </c>
      <c r="I30" s="204">
        <v>0</v>
      </c>
      <c r="J30" s="204">
        <v>0</v>
      </c>
    </row>
    <row r="31" spans="1:10" ht="24" customHeight="1">
      <c r="A31" s="203" t="s">
        <v>220</v>
      </c>
      <c r="B31" s="201">
        <v>221</v>
      </c>
      <c r="C31" s="202" t="s">
        <v>235</v>
      </c>
      <c r="D31" s="202" t="s">
        <v>222</v>
      </c>
      <c r="E31" s="201" t="s">
        <v>260</v>
      </c>
      <c r="F31" s="204">
        <v>9.2899999999999991</v>
      </c>
      <c r="G31" s="204">
        <v>9.2899999999999991</v>
      </c>
      <c r="H31" s="204">
        <v>0</v>
      </c>
      <c r="I31" s="204">
        <v>0</v>
      </c>
      <c r="J31" s="204">
        <v>0</v>
      </c>
    </row>
  </sheetData>
  <sheetProtection formatCells="0" formatColumns="0" formatRows="0"/>
  <mergeCells count="13">
    <mergeCell ref="B5:B6"/>
    <mergeCell ref="C5:C6"/>
    <mergeCell ref="D5:D6"/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2020-05-08T02:59:20Z</dcterms:created>
  <dcterms:modified xsi:type="dcterms:W3CDTF">2020-05-19T07:44:18Z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7406920</vt:i4>
  </property>
</Properties>
</file>