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40" tabRatio="711" firstSheet="13" activeTab="19"/>
  </bookViews>
  <sheets>
    <sheet name="首页" sheetId="1" r:id="rId1"/>
    <sheet name="目录" sheetId="4" r:id="rId2"/>
    <sheet name="1部门收支总表" sheetId="5" r:id="rId3"/>
    <sheet name="2部门收支总表" sheetId="6" r:id="rId4"/>
    <sheet name="3部门收入总表" sheetId="7" r:id="rId5"/>
    <sheet name="4部门支出总表" sheetId="8" r:id="rId6"/>
    <sheet name="5部门支出总表 (资金来源)" sheetId="9" r:id="rId7"/>
    <sheet name="6财政拨款收支总表" sheetId="10" r:id="rId8"/>
    <sheet name="7财政拨款支出按功能分类" sheetId="11" r:id="rId9"/>
    <sheet name="8一般公共预算支出表" sheetId="12" r:id="rId10"/>
    <sheet name="9一般公共预算基本支出表（资金来源）" sheetId="13" r:id="rId11"/>
    <sheet name="10一般公共预算基本支出经济分类表" sheetId="14" r:id="rId12"/>
    <sheet name="11纳入预算管理的行政事业性收费支出预算明细表" sheetId="15" r:id="rId13"/>
    <sheet name="12纳入预算管理的政府性基金" sheetId="16" r:id="rId14"/>
    <sheet name="13国有资本经营支出" sheetId="17" r:id="rId15"/>
    <sheet name="14项目支出表" sheetId="18" r:id="rId16"/>
    <sheet name="15政府采购表" sheetId="19" r:id="rId17"/>
    <sheet name="16购买服务表" sheetId="20" r:id="rId18"/>
    <sheet name="17一般公共预算“三公”经费" sheetId="21" r:id="rId19"/>
    <sheet name="18机关运行经费" sheetId="22" r:id="rId20"/>
    <sheet name="19绩效情况表" sheetId="23" r:id="rId21"/>
    <sheet name="预算公开情况信息反馈表（非公开样本）" sheetId="24" r:id="rId22"/>
  </sheets>
  <definedNames>
    <definedName name="_xlnm.Print_Area" localSheetId="11">'10一般公共预算基本支出经济分类表'!$A$1:$F$31</definedName>
    <definedName name="_xlnm.Print_Area" localSheetId="12">'11纳入预算管理的行政事业性收费支出预算明细表'!$A$1:$M$5</definedName>
    <definedName name="_xlnm.Print_Area" localSheetId="13">'12纳入预算管理的政府性基金'!$A$1:$M$5</definedName>
    <definedName name="_xlnm.Print_Area" localSheetId="15">'14项目支出表'!$A$1:$P$6</definedName>
    <definedName name="_xlnm.Print_Area" localSheetId="16">'15政府采购表'!$A$1:$O$6</definedName>
    <definedName name="_xlnm.Print_Area" localSheetId="19">'18机关运行经费'!$A$1:$F$6</definedName>
    <definedName name="_xlnm.Print_Area" localSheetId="2">'1部门收支总表'!$A$1:$D$39</definedName>
    <definedName name="_xlnm.Print_Area" localSheetId="3">'2部门收支总表'!$A$1:$R$9</definedName>
    <definedName name="_xlnm.Print_Area" localSheetId="4">'3部门收入总表'!$A$1:$O$29</definedName>
    <definedName name="_xlnm.Print_Area" localSheetId="5">'4部门支出总表'!$A$1:$J$29</definedName>
    <definedName name="_xlnm.Print_Area" localSheetId="6">'5部门支出总表 (资金来源)'!$A$1:$N$28</definedName>
    <definedName name="_xlnm.Print_Area" localSheetId="7">'6财政拨款收支总表'!$A$1:$O$9</definedName>
    <definedName name="_xlnm.Print_Area" localSheetId="8">'7财政拨款支出按功能分类'!$A$1:$J$24</definedName>
    <definedName name="_xlnm.Print_Area" localSheetId="9">'8一般公共预算支出表'!$A$1:$N$28</definedName>
    <definedName name="_xlnm.Print_Area" localSheetId="10">'9一般公共预算基本支出表（资金来源）'!$A$1:$AD$29</definedName>
    <definedName name="_xlnm.Print_Area" localSheetId="0">首页!$A$1:$U$8</definedName>
    <definedName name="_xlnm.Print_Titles" localSheetId="11">'10一般公共预算基本支出经济分类表'!$1:$5</definedName>
    <definedName name="_xlnm.Print_Titles" localSheetId="12">'11纳入预算管理的行政事业性收费支出预算明细表'!$1:$5</definedName>
    <definedName name="_xlnm.Print_Titles" localSheetId="13">'12纳入预算管理的政府性基金'!$1:$5</definedName>
    <definedName name="_xlnm.Print_Titles" localSheetId="15">'14项目支出表'!$1:$6</definedName>
    <definedName name="_xlnm.Print_Titles" localSheetId="16">'15政府采购表'!$1:$6</definedName>
    <definedName name="_xlnm.Print_Titles" localSheetId="19">'18机关运行经费'!$1:$6</definedName>
    <definedName name="_xlnm.Print_Titles" localSheetId="2">'1部门收支总表'!$1:$5</definedName>
    <definedName name="_xlnm.Print_Titles" localSheetId="3">'2部门收支总表'!$1:$6</definedName>
    <definedName name="_xlnm.Print_Titles" localSheetId="4">'3部门收入总表'!$1:$6</definedName>
    <definedName name="_xlnm.Print_Titles" localSheetId="5">'4部门支出总表'!$1:$6</definedName>
    <definedName name="_xlnm.Print_Titles" localSheetId="6">'5部门支出总表 (资金来源)'!$1:$6</definedName>
    <definedName name="_xlnm.Print_Titles" localSheetId="7">'6财政拨款收支总表'!$1:$6</definedName>
    <definedName name="_xlnm.Print_Titles" localSheetId="8">'7财政拨款支出按功能分类'!$1:$6</definedName>
    <definedName name="_xlnm.Print_Titles" localSheetId="9">'8一般公共预算支出表'!$1:$5</definedName>
    <definedName name="_xlnm.Print_Titles" localSheetId="10">'9一般公共预算基本支出表（资金来源）'!$1:$7</definedName>
    <definedName name="_xlnm.Print_Titles" localSheetId="0">首页!$1:$7</definedName>
  </definedNames>
  <calcPr calcId="144525"/>
</workbook>
</file>

<file path=xl/sharedStrings.xml><?xml version="1.0" encoding="utf-8"?>
<sst xmlns="http://schemas.openxmlformats.org/spreadsheetml/2006/main" count="921" uniqueCount="277">
  <si>
    <t>附件2</t>
  </si>
  <si>
    <t>新宾满族自治县文化旅游和广播电视中心（本级）2021年部门预算和“三公”经费预算公开表</t>
  </si>
  <si>
    <t xml:space="preserve"> </t>
  </si>
  <si>
    <t>目        录</t>
  </si>
  <si>
    <t xml:space="preserve">                    一、2021年部门收支总体情况表 </t>
  </si>
  <si>
    <t xml:space="preserve">                    二、2021年部门收支总体情况 </t>
  </si>
  <si>
    <t xml:space="preserve">                    三、2021年部门收入总体情况表 </t>
  </si>
  <si>
    <t xml:space="preserve">                    四、2021年部门支出总体情况表（支出预算）</t>
  </si>
  <si>
    <t xml:space="preserve">                    五、2021年部门支出总体情况表（资金来源） </t>
  </si>
  <si>
    <t xml:space="preserve">                    六、2021年部门财政拨款收支总体情况表 </t>
  </si>
  <si>
    <t xml:space="preserve">                    七、2021年部门财政拨款支出总体情况表 </t>
  </si>
  <si>
    <t xml:space="preserve">                    八、2021年部门一般公共预算支出情况表 </t>
  </si>
  <si>
    <t xml:space="preserve">                    九、2021年部门一般公共预算基本支出表（资金来源）</t>
  </si>
  <si>
    <t xml:space="preserve">                    十、2021年一般公共预算基本支出按经济分类情况表</t>
  </si>
  <si>
    <t xml:space="preserve">                    十一、2021年纳入预算管理的行政事业性收费预算支出情况表 </t>
  </si>
  <si>
    <t xml:space="preserve">                    十二、2021年部门（政府性基金收入）政府性基金预算支出情况表 </t>
  </si>
  <si>
    <t xml:space="preserve">                    十三、2021年部门（国有资本经营收入）国有资本经营预算支出情况表</t>
  </si>
  <si>
    <t xml:space="preserve">                    十四、2021年部门项目支出预算表</t>
  </si>
  <si>
    <t xml:space="preserve">                    十五、2021年部门政府采购支出预算表</t>
  </si>
  <si>
    <t xml:space="preserve">                    十六、2021年部门政府购买服务支出预算表</t>
  </si>
  <si>
    <t xml:space="preserve">                    十七、2021年部门一般公共预算“三公”经费支出情况表 </t>
  </si>
  <si>
    <t xml:space="preserve">                    十八、2021年部门一般公共预算机关运行经费明细表</t>
  </si>
  <si>
    <t xml:space="preserve">                    十九、2021年部门项目支出预算绩效目标情况表</t>
  </si>
  <si>
    <t>2021年部门收支总体情况表</t>
  </si>
  <si>
    <t>公开表1</t>
  </si>
  <si>
    <t>部门名称：新宾满族自治县文化旅游和广播电视中心（本级）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</si>
  <si>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</si>
  <si>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</si>
  <si>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</si>
  <si>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</si>
  <si>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</si>
  <si>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</si>
  <si>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</si>
  <si>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</si>
  <si>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</si>
  <si>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</si>
  <si>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</si>
  <si>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</si>
  <si>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</si>
  <si>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</si>
  <si>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</si>
  <si>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rPr>
        <sz val="10"/>
        <rFont val="宋体"/>
        <charset val="134"/>
      </rPr>
      <t xml:space="preserve">   </t>
    </r>
    <r>
      <rPr>
        <sz val="10"/>
        <rFont val="宋体"/>
        <charset val="134"/>
      </rPr>
      <t>其中：上级提前告知转移支付资金</t>
    </r>
  </si>
  <si>
    <t xml:space="preserve">六、科学技术支出  </t>
  </si>
  <si>
    <t>五、纳入专户管理的行政事业性收费等收入</t>
  </si>
  <si>
    <t>七、文化旅游体育与传媒支出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</si>
  <si>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</si>
  <si>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</si>
  <si>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</si>
  <si>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</si>
  <si>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</si>
  <si>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十、卫生健康支出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</si>
  <si>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</si>
  <si>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</si>
  <si>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</si>
  <si>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</si>
  <si>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</si>
  <si>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</si>
  <si>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</si>
  <si>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</si>
  <si>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十三、国有资源（资产）有偿使用收入</t>
  </si>
  <si>
    <t>十五、资源勘探信息等支出</t>
  </si>
  <si>
    <t>十六、商业服务业等支出</t>
  </si>
  <si>
    <t>十七、金融支出</t>
  </si>
  <si>
    <t>十八、援助其他地区支出</t>
  </si>
  <si>
    <t xml:space="preserve">十九、自然资源海洋气象等支出   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</si>
  <si>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</si>
  <si>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</si>
  <si>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</si>
  <si>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</si>
  <si>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</si>
  <si>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</si>
  <si>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</si>
  <si>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</si>
  <si>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</si>
  <si>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 xml:space="preserve">二十九、债务发行费用支出                                         </t>
  </si>
  <si>
    <t>收    入    合    计</t>
  </si>
  <si>
    <t>支    出    总    计</t>
  </si>
  <si>
    <t>按《部门预算收支汇总表》填列加提前告知专项</t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</si>
  <si>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</si>
  <si>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</si>
  <si>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</si>
  <si>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</si>
  <si>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</si>
  <si>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</si>
  <si>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</si>
  <si>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七、其他收入</t>
  </si>
  <si>
    <t>八、国有资源（资产）有偿使用收入</t>
  </si>
  <si>
    <t>基本支出</t>
  </si>
  <si>
    <t>项目支出</t>
  </si>
  <si>
    <t>小计</t>
  </si>
  <si>
    <t>财政拨款预算数</t>
  </si>
  <si>
    <t>上级提前告知转移支付资金</t>
  </si>
  <si>
    <t>政府性基金</t>
  </si>
  <si>
    <t>工资福利支出</t>
  </si>
  <si>
    <t>商品和服务支出</t>
  </si>
  <si>
    <t>对个人和家庭的补助</t>
  </si>
  <si>
    <t>新宾满族自治县文化旅游和广播电视中心</t>
  </si>
  <si>
    <t xml:space="preserve">  新宾满族自治县文化旅游和广播电视中心（本级）</t>
  </si>
  <si>
    <t xml:space="preserve">                                                                                                                                                                              </t>
  </si>
  <si>
    <t>公开表3</t>
  </si>
  <si>
    <t>科目编码</t>
  </si>
  <si>
    <t>科目名称</t>
  </si>
  <si>
    <t>类</t>
  </si>
  <si>
    <t>款</t>
  </si>
  <si>
    <t>项</t>
  </si>
  <si>
    <t xml:space="preserve">  新宾满族自治县文化旅游和广播电视中心</t>
  </si>
  <si>
    <t>文化旅游体育与传媒支出</t>
  </si>
  <si>
    <t xml:space="preserve">    新宾满族自治县文化旅游和广播电视中心</t>
  </si>
  <si>
    <t>02</t>
  </si>
  <si>
    <t xml:space="preserve">  文物</t>
  </si>
  <si>
    <t xml:space="preserve">      新宾满族自治县文化旅游和广播电视中心</t>
  </si>
  <si>
    <t xml:space="preserve">  02</t>
  </si>
  <si>
    <t>99</t>
  </si>
  <si>
    <t xml:space="preserve">    其他文物支出</t>
  </si>
  <si>
    <t>08</t>
  </si>
  <si>
    <t xml:space="preserve">  广播电视</t>
  </si>
  <si>
    <t xml:space="preserve">  08</t>
  </si>
  <si>
    <t>01</t>
  </si>
  <si>
    <t xml:space="preserve">    行政运行</t>
  </si>
  <si>
    <t>07</t>
  </si>
  <si>
    <t xml:space="preserve">    传输发射</t>
  </si>
  <si>
    <t xml:space="preserve">    广播电视事务</t>
  </si>
  <si>
    <t>其他文化旅游体育与传媒支出</t>
  </si>
  <si>
    <t>其他文化体育与传媒</t>
  </si>
  <si>
    <t>社会保障和就业支出</t>
  </si>
  <si>
    <t>05</t>
  </si>
  <si>
    <t xml:space="preserve">  行政事业单位养老支出</t>
  </si>
  <si>
    <t xml:space="preserve">  05</t>
  </si>
  <si>
    <t xml:space="preserve">    行政单位离退休</t>
  </si>
  <si>
    <t xml:space="preserve">    事业单位离退休</t>
  </si>
  <si>
    <t xml:space="preserve">    机关事业单位基本养老保险缴费支出</t>
  </si>
  <si>
    <t>卫生健康支出</t>
  </si>
  <si>
    <t>11</t>
  </si>
  <si>
    <t xml:space="preserve">  行政事业单位医疗</t>
  </si>
  <si>
    <t xml:space="preserve">  11</t>
  </si>
  <si>
    <t xml:space="preserve">    行政单位医疗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</si>
  <si>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</si>
  <si>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</si>
  <si>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</si>
  <si>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</si>
  <si>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                                                                         </t>
  </si>
  <si>
    <t>2021年部门支出总体情况表（支出预算）</t>
  </si>
  <si>
    <t>公开表4</t>
  </si>
  <si>
    <t xml:space="preserve">     传输发射</t>
  </si>
  <si>
    <t xml:space="preserve">    其他文化体育与传媒</t>
  </si>
  <si>
    <t>2021年部门支出总体情况表（资金来源）</t>
  </si>
  <si>
    <t>公开表5</t>
  </si>
  <si>
    <t>资金来源</t>
  </si>
  <si>
    <t>207</t>
  </si>
  <si>
    <t>2021年部门财政拨款收支总体情况表</t>
  </si>
  <si>
    <t>公开表6</t>
  </si>
  <si>
    <t>财政拨款收入预算</t>
  </si>
  <si>
    <t>财政拨款支出预算</t>
  </si>
  <si>
    <t>二、纳入预算管理的专项收入</t>
  </si>
  <si>
    <t>公开表7</t>
  </si>
  <si>
    <t>支出内容</t>
  </si>
  <si>
    <t>2021年部门一般公共预算支出情况表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</si>
  <si>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</si>
  <si>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</si>
  <si>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</si>
  <si>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</si>
  <si>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</si>
  <si>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</si>
  <si>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</si>
  <si>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>313对社会保障基金补助</t>
  </si>
  <si>
    <t xml:space="preserve">399其他支出 </t>
  </si>
  <si>
    <t>2021年部门一般公共预算基本支出表（资金来源）</t>
  </si>
  <si>
    <t>公开表9</t>
  </si>
  <si>
    <t>总计</t>
  </si>
  <si>
    <t>二、纳入预算管理的行政事业性收费</t>
  </si>
  <si>
    <t>三、纳入专户管理的行政事业性收费等收入</t>
  </si>
  <si>
    <t>四、专项收入</t>
  </si>
  <si>
    <t>五、国有资源（资产）有偿使用收入</t>
  </si>
  <si>
    <t xml:space="preserve">六、罚没收入                                                                                                                                                                     </t>
  </si>
  <si>
    <t xml:space="preserve">七、其他收入 </t>
  </si>
  <si>
    <t xml:space="preserve">六、罚没收入  </t>
  </si>
  <si>
    <t>2021年部门一般公共预算基本支出情况表</t>
  </si>
  <si>
    <t>公开表10</t>
  </si>
  <si>
    <r>
      <rPr>
        <b/>
        <sz val="10"/>
        <rFont val="宋体"/>
        <charset val="134"/>
      </rPr>
      <t>202</t>
    </r>
    <r>
      <rPr>
        <b/>
        <sz val="10"/>
        <rFont val="宋体"/>
        <charset val="134"/>
      </rPr>
      <t>1年预算数</t>
    </r>
  </si>
  <si>
    <t>人员经费</t>
  </si>
  <si>
    <t>公用经费</t>
  </si>
  <si>
    <t xml:space="preserve">  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</si>
  <si>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</si>
  <si>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</si>
  <si>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</si>
  <si>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</si>
  <si>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</si>
  <si>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</si>
  <si>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</si>
  <si>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</si>
  <si>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</si>
  <si>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</si>
  <si>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</si>
  <si>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差旅费</t>
  </si>
  <si>
    <t xml:space="preserve">  维修(护)费</t>
  </si>
  <si>
    <t xml:space="preserve">  劳务费</t>
  </si>
  <si>
    <t xml:space="preserve">  工会经费</t>
  </si>
  <si>
    <t xml:space="preserve">  公务用车运行维护费</t>
  </si>
  <si>
    <t xml:space="preserve">  其他交通费用</t>
  </si>
  <si>
    <t xml:space="preserve">  其他商品和服务支出</t>
  </si>
  <si>
    <t xml:space="preserve">  退休费</t>
  </si>
  <si>
    <t xml:space="preserve">  生活补助</t>
  </si>
  <si>
    <t xml:space="preserve">  奖励金</t>
  </si>
  <si>
    <t xml:space="preserve">  其他对个人和家庭的补助</t>
  </si>
  <si>
    <t>2021年纳入预算管理的行政事业性收费预算支出表</t>
  </si>
  <si>
    <t>公开表11</t>
  </si>
  <si>
    <t>2021年部门（政府性基金收入）政府性基金预算支出表</t>
  </si>
  <si>
    <t>公开表12</t>
  </si>
  <si>
    <t>2021年部门（国有资本经营收入）国有资本经营预算支出表</t>
  </si>
  <si>
    <r>
      <rPr>
        <b/>
        <sz val="10"/>
        <rFont val="宋体"/>
        <charset val="134"/>
      </rPr>
      <t>公开表1</t>
    </r>
    <r>
      <rPr>
        <b/>
        <sz val="10"/>
        <rFont val="宋体"/>
        <charset val="134"/>
      </rPr>
      <t>3</t>
    </r>
  </si>
  <si>
    <t>2021年部门项目支出预算表</t>
  </si>
  <si>
    <t>公开表14</t>
  </si>
  <si>
    <t>项目名称</t>
  </si>
  <si>
    <t>项目内容</t>
  </si>
  <si>
    <r>
      <rPr>
        <sz val="9"/>
        <rFont val="宋体"/>
        <charset val="134"/>
      </rPr>
      <t>202</t>
    </r>
    <r>
      <rPr>
        <sz val="9"/>
        <rFont val="宋体"/>
        <charset val="134"/>
      </rPr>
      <t>1</t>
    </r>
    <r>
      <rPr>
        <sz val="9"/>
        <rFont val="宋体"/>
        <charset val="134"/>
      </rPr>
      <t>年省级广播电视无线覆盖</t>
    </r>
  </si>
  <si>
    <t>省级电视节目无线覆盖维护费、省级广播电视节目数字微波维护费</t>
  </si>
  <si>
    <t>下达2021年中央支持地方公共文化服务体系建设专项资金</t>
  </si>
  <si>
    <t>中央广播电视节目无线覆盖运行维护费</t>
  </si>
  <si>
    <t>2021年部门政府采购支出预算表</t>
  </si>
  <si>
    <t>公开表15</t>
  </si>
  <si>
    <t>采购项目</t>
  </si>
  <si>
    <t>采购目录</t>
  </si>
  <si>
    <t>规格要求</t>
  </si>
  <si>
    <t>采购数量</t>
  </si>
  <si>
    <t>2021年部门政府购买服务支出预算表</t>
  </si>
  <si>
    <r>
      <rPr>
        <b/>
        <sz val="9"/>
        <rFont val="宋体"/>
        <charset val="134"/>
      </rPr>
      <t>公开表1</t>
    </r>
    <r>
      <rPr>
        <b/>
        <sz val="9"/>
        <rFont val="宋体"/>
        <charset val="134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</si>
  <si>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</si>
  <si>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</si>
  <si>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</si>
  <si>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</si>
  <si>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</si>
  <si>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新宾县“三公”经费预算汇总表</t>
  </si>
  <si>
    <t>项目</t>
  </si>
  <si>
    <r>
      <rPr>
        <b/>
        <sz val="11"/>
        <rFont val="宋体"/>
        <charset val="134"/>
      </rPr>
      <t>20</t>
    </r>
    <r>
      <rPr>
        <b/>
        <sz val="11"/>
        <rFont val="宋体"/>
        <charset val="134"/>
      </rPr>
      <t>20年预算</t>
    </r>
  </si>
  <si>
    <r>
      <rPr>
        <b/>
        <sz val="11"/>
        <rFont val="宋体"/>
        <charset val="134"/>
      </rPr>
      <t>202</t>
    </r>
    <r>
      <rPr>
        <b/>
        <sz val="11"/>
        <rFont val="宋体"/>
        <charset val="134"/>
      </rPr>
      <t>1年预算</t>
    </r>
  </si>
  <si>
    <t>2021年比2020年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</si>
  <si>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</si>
  <si>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</si>
  <si>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</si>
  <si>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</si>
  <si>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</si>
  <si>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</si>
  <si>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</si>
  <si>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</si>
  <si>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2021年部门一般公共预算机关运行经费明细表</t>
  </si>
  <si>
    <r>
      <rPr>
        <b/>
        <sz val="10"/>
        <rFont val="宋体"/>
        <charset val="134"/>
      </rPr>
      <t>公开表1</t>
    </r>
    <r>
      <rPr>
        <b/>
        <sz val="10"/>
        <rFont val="宋体"/>
        <charset val="134"/>
      </rPr>
      <t>8</t>
    </r>
  </si>
  <si>
    <t>科目代码</t>
  </si>
  <si>
    <t>2021年预算</t>
  </si>
  <si>
    <t>文化旅游和广播电视中心</t>
  </si>
  <si>
    <t>行政运行</t>
  </si>
  <si>
    <t>2021年部门项目支出预算绩效目标情况表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</si>
  <si>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</si>
  <si>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</si>
  <si>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</si>
  <si>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</si>
  <si>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</si>
  <si>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</si>
  <si>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七、国有资源（资产）有偿使用收入</t>
  </si>
  <si>
    <t>指标1</t>
  </si>
  <si>
    <t>指标2</t>
  </si>
  <si>
    <t>指标3</t>
  </si>
  <si>
    <t>指标4</t>
  </si>
  <si>
    <t>2021年度部门预算公开情况统计表</t>
  </si>
  <si>
    <t>部门名称（公章）：</t>
  </si>
  <si>
    <t>财政局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</si>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</sst>
</file>

<file path=xl/styles.xml><?xml version="1.0" encoding="utf-8"?>
<styleSheet xmlns="http://schemas.openxmlformats.org/spreadsheetml/2006/main">
  <numFmts count="11">
    <numFmt numFmtId="176" formatCode=";;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_);[Red]\(0.0\)"/>
    <numFmt numFmtId="178" formatCode="0.00_ "/>
    <numFmt numFmtId="179" formatCode="#,##0.00;[Red]#,##0.00"/>
    <numFmt numFmtId="180" formatCode="#,##0.00_ "/>
    <numFmt numFmtId="181" formatCode="#,##0.0"/>
    <numFmt numFmtId="182" formatCode="#,##0.0000"/>
  </numFmts>
  <fonts count="54">
    <font>
      <sz val="11"/>
      <color theme="1"/>
      <name val="宋体"/>
      <charset val="134"/>
    </font>
    <font>
      <b/>
      <sz val="22"/>
      <color indexed="8"/>
      <name val="宋体"/>
      <charset val="134"/>
    </font>
    <font>
      <sz val="22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2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b/>
      <sz val="14"/>
      <name val="宋体"/>
      <charset val="134"/>
    </font>
    <font>
      <b/>
      <sz val="24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sz val="24"/>
      <color theme="0"/>
      <name val="宋体"/>
      <charset val="134"/>
    </font>
    <font>
      <sz val="20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Arial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0"/>
      <color indexed="8"/>
      <name val="Arial"/>
      <charset val="134"/>
    </font>
    <font>
      <b/>
      <sz val="11"/>
      <color indexed="9"/>
      <name val="宋体"/>
      <charset val="134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indexed="0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19">
    <xf numFmtId="0" fontId="0" fillId="0" borderId="0">
      <alignment vertical="center"/>
    </xf>
    <xf numFmtId="42" fontId="27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2" fillId="6" borderId="26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32" fillId="21" borderId="30" applyNumberFormat="0" applyAlignment="0" applyProtection="0">
      <alignment vertical="center"/>
    </xf>
    <xf numFmtId="0" fontId="9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/>
    <xf numFmtId="0" fontId="27" fillId="33" borderId="32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/>
    <xf numFmtId="0" fontId="35" fillId="0" borderId="0" applyNumberFormat="0" applyFill="0" applyBorder="0" applyAlignment="0" applyProtection="0">
      <alignment vertical="center"/>
    </xf>
    <xf numFmtId="0" fontId="9" fillId="0" borderId="0"/>
    <xf numFmtId="0" fontId="3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38" fillId="0" borderId="33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1" fillId="39" borderId="34" applyNumberFormat="0" applyAlignment="0" applyProtection="0">
      <alignment vertical="center"/>
    </xf>
    <xf numFmtId="0" fontId="42" fillId="39" borderId="26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43" fillId="40" borderId="35" applyNumberForma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44" fillId="0" borderId="36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45" borderId="0" applyNumberFormat="0" applyBorder="0" applyAlignment="0" applyProtection="0">
      <alignment vertical="center"/>
    </xf>
    <xf numFmtId="0" fontId="9" fillId="0" borderId="0"/>
    <xf numFmtId="0" fontId="20" fillId="4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1" fillId="21" borderId="29" applyNumberFormat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9" fillId="0" borderId="0"/>
    <xf numFmtId="0" fontId="23" fillId="1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9" fillId="0" borderId="0"/>
    <xf numFmtId="0" fontId="20" fillId="51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9" fillId="0" borderId="0"/>
    <xf numFmtId="0" fontId="23" fillId="1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50" fillId="57" borderId="37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58" borderId="0" applyNumberFormat="0" applyBorder="0" applyAlignment="0" applyProtection="0">
      <alignment vertical="center"/>
    </xf>
    <xf numFmtId="0" fontId="9" fillId="0" borderId="0"/>
    <xf numFmtId="0" fontId="24" fillId="2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5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49" fillId="0" borderId="0" applyNumberFormat="0" applyFill="0" applyBorder="0" applyAlignment="0" applyProtection="0">
      <alignment vertical="top"/>
    </xf>
    <xf numFmtId="0" fontId="24" fillId="5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4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53" fillId="31" borderId="30" applyNumberFormat="0" applyAlignment="0" applyProtection="0">
      <alignment vertical="center"/>
    </xf>
    <xf numFmtId="0" fontId="3" fillId="0" borderId="0"/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9" fillId="30" borderId="31" applyNumberFormat="0" applyFon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3" fillId="0" borderId="0"/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56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9" fillId="30" borderId="31" applyNumberFormat="0" applyFont="0" applyAlignment="0" applyProtection="0">
      <alignment vertical="center"/>
    </xf>
  </cellStyleXfs>
  <cellXfs count="497">
    <xf numFmtId="0" fontId="0" fillId="0" borderId="0" xfId="0">
      <alignment vertical="center"/>
    </xf>
    <xf numFmtId="0" fontId="1" fillId="0" borderId="0" xfId="172" applyFont="1" applyAlignment="1">
      <alignment horizontal="center" vertical="center"/>
    </xf>
    <xf numFmtId="0" fontId="2" fillId="0" borderId="0" xfId="172" applyFont="1" applyAlignment="1">
      <alignment horizontal="center" vertical="center"/>
    </xf>
    <xf numFmtId="0" fontId="3" fillId="0" borderId="0" xfId="172" applyFont="1" applyAlignment="1">
      <alignment vertical="center"/>
    </xf>
    <xf numFmtId="0" fontId="3" fillId="0" borderId="0" xfId="172" applyFont="1" applyAlignment="1">
      <alignment horizontal="center" vertical="center"/>
    </xf>
    <xf numFmtId="0" fontId="4" fillId="0" borderId="1" xfId="172" applyFont="1" applyBorder="1" applyAlignment="1">
      <alignment horizontal="center" vertical="center"/>
    </xf>
    <xf numFmtId="0" fontId="4" fillId="0" borderId="2" xfId="172" applyFont="1" applyBorder="1" applyAlignment="1">
      <alignment horizontal="center" vertical="center"/>
    </xf>
    <xf numFmtId="0" fontId="4" fillId="0" borderId="1" xfId="172" applyFont="1" applyBorder="1" applyAlignment="1">
      <alignment horizontal="center" vertical="center" wrapText="1"/>
    </xf>
    <xf numFmtId="0" fontId="4" fillId="0" borderId="3" xfId="172" applyFont="1" applyBorder="1" applyAlignment="1">
      <alignment horizontal="center" vertical="center"/>
    </xf>
    <xf numFmtId="0" fontId="4" fillId="0" borderId="4" xfId="172" applyFont="1" applyBorder="1" applyAlignment="1">
      <alignment horizontal="center" vertical="center"/>
    </xf>
    <xf numFmtId="0" fontId="4" fillId="0" borderId="5" xfId="172" applyFont="1" applyBorder="1" applyAlignment="1">
      <alignment horizontal="center" vertical="center"/>
    </xf>
    <xf numFmtId="0" fontId="3" fillId="0" borderId="2" xfId="172" applyFont="1" applyBorder="1" applyAlignment="1">
      <alignment horizontal="center" vertical="center" wrapText="1"/>
    </xf>
    <xf numFmtId="0" fontId="3" fillId="0" borderId="5" xfId="172" applyFont="1" applyBorder="1" applyAlignment="1">
      <alignment horizontal="center" vertical="center" wrapText="1"/>
    </xf>
    <xf numFmtId="0" fontId="3" fillId="0" borderId="3" xfId="172" applyFont="1" applyBorder="1" applyAlignment="1">
      <alignment horizontal="center" vertical="center" wrapText="1"/>
    </xf>
    <xf numFmtId="0" fontId="5" fillId="2" borderId="0" xfId="9" applyFont="1" applyFill="1" applyAlignment="1">
      <alignment horizontal="centerContinuous" vertical="center"/>
    </xf>
    <xf numFmtId="0" fontId="6" fillId="2" borderId="6" xfId="196" applyFont="1" applyFill="1" applyBorder="1" applyAlignment="1">
      <alignment vertical="center"/>
    </xf>
    <xf numFmtId="0" fontId="7" fillId="2" borderId="0" xfId="9" applyFont="1" applyFill="1">
      <alignment vertical="center"/>
    </xf>
    <xf numFmtId="0" fontId="7" fillId="2" borderId="7" xfId="9" applyNumberFormat="1" applyFont="1" applyFill="1" applyBorder="1" applyAlignment="1" applyProtection="1">
      <alignment horizontal="center" vertical="center"/>
    </xf>
    <xf numFmtId="0" fontId="7" fillId="2" borderId="2" xfId="9" applyNumberFormat="1" applyFont="1" applyFill="1" applyBorder="1" applyAlignment="1" applyProtection="1">
      <alignment horizontal="center" vertical="center"/>
    </xf>
    <xf numFmtId="0" fontId="7" fillId="2" borderId="5" xfId="9" applyNumberFormat="1" applyFont="1" applyFill="1" applyBorder="1" applyAlignment="1" applyProtection="1">
      <alignment horizontal="center" vertical="center"/>
    </xf>
    <xf numFmtId="0" fontId="7" fillId="2" borderId="8" xfId="9" applyNumberFormat="1" applyFont="1" applyFill="1" applyBorder="1" applyAlignment="1" applyProtection="1">
      <alignment horizontal="center" vertical="center"/>
    </xf>
    <xf numFmtId="0" fontId="7" fillId="2" borderId="1" xfId="9" applyNumberFormat="1" applyFont="1" applyFill="1" applyBorder="1" applyAlignment="1" applyProtection="1">
      <alignment horizontal="center" vertical="center"/>
    </xf>
    <xf numFmtId="0" fontId="6" fillId="0" borderId="2" xfId="9" applyFont="1" applyBorder="1" applyAlignment="1">
      <alignment horizontal="center" vertical="center" wrapText="1"/>
    </xf>
    <xf numFmtId="0" fontId="6" fillId="0" borderId="5" xfId="9" applyFont="1" applyBorder="1" applyAlignment="1">
      <alignment horizontal="center" vertical="center" wrapText="1"/>
    </xf>
    <xf numFmtId="0" fontId="6" fillId="0" borderId="3" xfId="9" applyFont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 wrapText="1"/>
    </xf>
    <xf numFmtId="0" fontId="7" fillId="2" borderId="4" xfId="9" applyNumberFormat="1" applyFont="1" applyFill="1" applyBorder="1" applyAlignment="1" applyProtection="1">
      <alignment horizontal="center" vertical="center"/>
    </xf>
    <xf numFmtId="0" fontId="6" fillId="0" borderId="1" xfId="9" applyFont="1" applyBorder="1" applyAlignment="1">
      <alignment vertical="center" wrapText="1"/>
    </xf>
    <xf numFmtId="0" fontId="7" fillId="2" borderId="9" xfId="9" applyNumberFormat="1" applyFont="1" applyFill="1" applyBorder="1" applyAlignment="1" applyProtection="1">
      <alignment horizontal="center" vertical="center"/>
    </xf>
    <xf numFmtId="0" fontId="7" fillId="2" borderId="9" xfId="9" applyNumberFormat="1" applyFont="1" applyFill="1" applyBorder="1" applyAlignment="1" applyProtection="1">
      <alignment vertical="center"/>
    </xf>
    <xf numFmtId="0" fontId="7" fillId="2" borderId="9" xfId="9" applyNumberFormat="1" applyFont="1" applyFill="1" applyBorder="1" applyAlignment="1" applyProtection="1">
      <alignment vertical="center" wrapText="1"/>
    </xf>
    <xf numFmtId="0" fontId="8" fillId="2" borderId="0" xfId="9" applyFont="1" applyFill="1">
      <alignment vertical="center"/>
    </xf>
    <xf numFmtId="0" fontId="7" fillId="2" borderId="3" xfId="9" applyNumberFormat="1" applyFont="1" applyFill="1" applyBorder="1" applyAlignment="1" applyProtection="1">
      <alignment horizontal="center" vertical="center"/>
    </xf>
    <xf numFmtId="0" fontId="7" fillId="2" borderId="7" xfId="9" applyNumberFormat="1" applyFont="1" applyFill="1" applyBorder="1" applyAlignment="1" applyProtection="1">
      <alignment horizontal="center" vertical="center" wrapText="1"/>
    </xf>
    <xf numFmtId="0" fontId="7" fillId="2" borderId="8" xfId="9" applyNumberFormat="1" applyFont="1" applyFill="1" applyBorder="1" applyAlignment="1" applyProtection="1">
      <alignment horizontal="center" vertical="center" wrapText="1"/>
    </xf>
    <xf numFmtId="0" fontId="7" fillId="2" borderId="4" xfId="9" applyNumberFormat="1" applyFont="1" applyFill="1" applyBorder="1" applyAlignment="1" applyProtection="1">
      <alignment horizontal="center" vertical="center" wrapText="1"/>
    </xf>
    <xf numFmtId="0" fontId="7" fillId="2" borderId="1" xfId="9" applyNumberFormat="1" applyFont="1" applyFill="1" applyBorder="1" applyAlignment="1" applyProtection="1">
      <alignment vertical="center" wrapText="1"/>
    </xf>
    <xf numFmtId="0" fontId="9" fillId="0" borderId="0" xfId="9">
      <alignment vertical="center"/>
    </xf>
    <xf numFmtId="0" fontId="7" fillId="2" borderId="0" xfId="9" applyNumberFormat="1" applyFont="1" applyFill="1" applyAlignment="1" applyProtection="1">
      <alignment horizontal="right" vertical="center"/>
    </xf>
    <xf numFmtId="0" fontId="7" fillId="2" borderId="0" xfId="9" applyFont="1" applyFill="1" applyAlignment="1">
      <alignment horizontal="right" vertical="center"/>
    </xf>
    <xf numFmtId="0" fontId="7" fillId="2" borderId="2" xfId="9" applyNumberFormat="1" applyFont="1" applyFill="1" applyBorder="1" applyAlignment="1" applyProtection="1">
      <alignment horizontal="center" vertical="center" wrapText="1"/>
    </xf>
    <xf numFmtId="0" fontId="7" fillId="2" borderId="5" xfId="9" applyNumberFormat="1" applyFont="1" applyFill="1" applyBorder="1" applyAlignment="1" applyProtection="1">
      <alignment horizontal="center" vertical="center" wrapText="1"/>
    </xf>
    <xf numFmtId="0" fontId="7" fillId="2" borderId="3" xfId="9" applyNumberFormat="1" applyFont="1" applyFill="1" applyBorder="1" applyAlignment="1" applyProtection="1">
      <alignment horizontal="center" vertical="center" wrapText="1"/>
    </xf>
    <xf numFmtId="0" fontId="7" fillId="2" borderId="1" xfId="9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2" fontId="5" fillId="0" borderId="0" xfId="206" applyNumberFormat="1" applyFont="1" applyFill="1" applyAlignment="1" applyProtection="1">
      <alignment horizontal="centerContinuous" vertical="center"/>
    </xf>
    <xf numFmtId="2" fontId="10" fillId="0" borderId="0" xfId="206" applyNumberFormat="1" applyFont="1" applyFill="1" applyAlignment="1" applyProtection="1">
      <alignment horizontal="centerContinuous" vertical="center"/>
    </xf>
    <xf numFmtId="2" fontId="8" fillId="0" borderId="0" xfId="206" applyNumberFormat="1" applyFont="1" applyFill="1" applyAlignment="1" applyProtection="1">
      <alignment horizontal="center" vertical="center"/>
    </xf>
    <xf numFmtId="2" fontId="6" fillId="0" borderId="0" xfId="206" applyNumberFormat="1" applyFont="1" applyFill="1" applyAlignment="1" applyProtection="1">
      <alignment horizontal="right" vertical="center"/>
    </xf>
    <xf numFmtId="0" fontId="6" fillId="0" borderId="6" xfId="196" applyFont="1" applyFill="1" applyBorder="1" applyAlignment="1">
      <alignment horizontal="left" vertical="center"/>
    </xf>
    <xf numFmtId="177" fontId="8" fillId="0" borderId="0" xfId="206" applyNumberFormat="1" applyFont="1" applyFill="1" applyAlignment="1">
      <alignment horizontal="center" vertical="center"/>
    </xf>
    <xf numFmtId="177" fontId="6" fillId="0" borderId="6" xfId="206" applyNumberFormat="1" applyFont="1" applyFill="1" applyBorder="1" applyAlignment="1" applyProtection="1">
      <alignment horizontal="right" vertical="center"/>
    </xf>
    <xf numFmtId="49" fontId="6" fillId="0" borderId="1" xfId="206" applyNumberFormat="1" applyFont="1" applyFill="1" applyBorder="1" applyAlignment="1" applyProtection="1">
      <alignment horizontal="center" vertical="center" wrapText="1"/>
    </xf>
    <xf numFmtId="0" fontId="6" fillId="0" borderId="1" xfId="187" applyFont="1" applyBorder="1" applyAlignment="1">
      <alignment horizontal="center" vertical="center" wrapText="1"/>
    </xf>
    <xf numFmtId="177" fontId="6" fillId="0" borderId="1" xfId="206" applyNumberFormat="1" applyFont="1" applyFill="1" applyBorder="1" applyAlignment="1" applyProtection="1">
      <alignment horizontal="center" vertical="center" wrapText="1"/>
    </xf>
    <xf numFmtId="0" fontId="6" fillId="0" borderId="1" xfId="187" applyFont="1" applyFill="1" applyBorder="1" applyAlignment="1">
      <alignment horizontal="center" vertical="center" wrapText="1"/>
    </xf>
    <xf numFmtId="0" fontId="8" fillId="0" borderId="10" xfId="187" applyNumberFormat="1" applyFont="1" applyFill="1" applyBorder="1" applyAlignment="1" applyProtection="1">
      <alignment horizontal="left" wrapText="1"/>
    </xf>
    <xf numFmtId="0" fontId="8" fillId="0" borderId="10" xfId="187" applyNumberFormat="1" applyFont="1" applyFill="1" applyBorder="1" applyAlignment="1" applyProtection="1">
      <alignment horizontal="left"/>
    </xf>
    <xf numFmtId="49" fontId="8" fillId="0" borderId="10" xfId="187" applyNumberFormat="1" applyFont="1" applyFill="1" applyBorder="1" applyAlignment="1" applyProtection="1">
      <alignment horizontal="left"/>
    </xf>
    <xf numFmtId="4" fontId="8" fillId="0" borderId="10" xfId="206" applyNumberFormat="1" applyFont="1" applyFill="1" applyBorder="1" applyAlignment="1" applyProtection="1">
      <alignment horizontal="right" wrapText="1"/>
    </xf>
    <xf numFmtId="49" fontId="4" fillId="0" borderId="0" xfId="206" applyNumberFormat="1" applyFont="1" applyFill="1" applyAlignment="1" applyProtection="1">
      <alignment vertical="center"/>
    </xf>
    <xf numFmtId="0" fontId="9" fillId="0" borderId="0" xfId="187">
      <alignment vertical="center"/>
    </xf>
    <xf numFmtId="177" fontId="8" fillId="0" borderId="0" xfId="206" applyNumberFormat="1" applyFont="1" applyFill="1" applyAlignment="1">
      <alignment vertical="center"/>
    </xf>
    <xf numFmtId="178" fontId="4" fillId="0" borderId="0" xfId="187" applyNumberFormat="1" applyFont="1" applyAlignment="1">
      <alignment horizontal="left" vertical="center" wrapText="1"/>
    </xf>
    <xf numFmtId="0" fontId="11" fillId="0" borderId="0" xfId="159" applyFont="1" applyAlignment="1"/>
    <xf numFmtId="0" fontId="9" fillId="0" borderId="0" xfId="159">
      <alignment vertical="center"/>
    </xf>
    <xf numFmtId="0" fontId="1" fillId="0" borderId="0" xfId="192" applyFont="1" applyAlignment="1">
      <alignment horizontal="center" vertical="center"/>
    </xf>
    <xf numFmtId="0" fontId="8" fillId="0" borderId="0" xfId="192" applyFont="1" applyFill="1">
      <alignment vertical="center"/>
    </xf>
    <xf numFmtId="0" fontId="8" fillId="0" borderId="0" xfId="192" applyFont="1" applyAlignment="1">
      <alignment horizontal="right"/>
    </xf>
    <xf numFmtId="0" fontId="12" fillId="0" borderId="11" xfId="192" applyFont="1" applyBorder="1" applyAlignment="1">
      <alignment horizontal="center" vertical="center"/>
    </xf>
    <xf numFmtId="0" fontId="12" fillId="0" borderId="12" xfId="192" applyFont="1" applyBorder="1" applyAlignment="1">
      <alignment horizontal="center" vertical="center"/>
    </xf>
    <xf numFmtId="0" fontId="12" fillId="0" borderId="13" xfId="192" applyFont="1" applyBorder="1" applyAlignment="1">
      <alignment horizontal="center" vertical="center"/>
    </xf>
    <xf numFmtId="0" fontId="12" fillId="0" borderId="14" xfId="192" applyFont="1" applyBorder="1" applyAlignment="1">
      <alignment horizontal="center" vertical="center"/>
    </xf>
    <xf numFmtId="0" fontId="12" fillId="0" borderId="15" xfId="192" applyFont="1" applyBorder="1" applyAlignment="1">
      <alignment horizontal="center" vertical="center"/>
    </xf>
    <xf numFmtId="0" fontId="12" fillId="0" borderId="4" xfId="192" applyFont="1" applyBorder="1" applyAlignment="1">
      <alignment horizontal="center" vertical="center"/>
    </xf>
    <xf numFmtId="0" fontId="12" fillId="0" borderId="1" xfId="192" applyFont="1" applyBorder="1" applyAlignment="1">
      <alignment horizontal="center"/>
    </xf>
    <xf numFmtId="0" fontId="12" fillId="0" borderId="16" xfId="192" applyFont="1" applyBorder="1" applyAlignment="1">
      <alignment horizontal="center"/>
    </xf>
    <xf numFmtId="0" fontId="12" fillId="0" borderId="15" xfId="192" applyFont="1" applyFill="1" applyBorder="1" applyAlignment="1">
      <alignment vertical="center"/>
    </xf>
    <xf numFmtId="4" fontId="12" fillId="0" borderId="1" xfId="192" applyNumberFormat="1" applyFont="1" applyFill="1" applyBorder="1" applyAlignment="1">
      <alignment horizontal="right"/>
    </xf>
    <xf numFmtId="179" fontId="12" fillId="0" borderId="1" xfId="192" applyNumberFormat="1" applyFont="1" applyFill="1" applyBorder="1" applyAlignment="1">
      <alignment horizontal="right"/>
    </xf>
    <xf numFmtId="179" fontId="11" fillId="0" borderId="1" xfId="192" applyNumberFormat="1" applyFont="1" applyFill="1" applyBorder="1" applyAlignment="1">
      <alignment horizontal="right"/>
    </xf>
    <xf numFmtId="10" fontId="11" fillId="0" borderId="16" xfId="192" applyNumberFormat="1" applyFont="1" applyFill="1" applyBorder="1" applyAlignment="1">
      <alignment horizontal="right"/>
    </xf>
    <xf numFmtId="0" fontId="11" fillId="0" borderId="15" xfId="192" applyFont="1" applyFill="1" applyBorder="1" applyAlignment="1">
      <alignment vertical="center" wrapText="1"/>
    </xf>
    <xf numFmtId="4" fontId="11" fillId="0" borderId="1" xfId="192" applyNumberFormat="1" applyFont="1" applyFill="1" applyBorder="1" applyAlignment="1" applyProtection="1">
      <alignment horizontal="right"/>
    </xf>
    <xf numFmtId="0" fontId="11" fillId="0" borderId="15" xfId="192" applyFont="1" applyFill="1" applyBorder="1" applyAlignment="1">
      <alignment vertical="center"/>
    </xf>
    <xf numFmtId="0" fontId="11" fillId="0" borderId="1" xfId="192" applyFont="1" applyFill="1" applyBorder="1" applyAlignment="1">
      <alignment horizontal="right"/>
    </xf>
    <xf numFmtId="4" fontId="11" fillId="0" borderId="1" xfId="192" applyNumberFormat="1" applyFont="1" applyFill="1" applyBorder="1" applyAlignment="1">
      <alignment horizontal="right"/>
    </xf>
    <xf numFmtId="0" fontId="11" fillId="0" borderId="15" xfId="192" applyFont="1" applyBorder="1" applyAlignment="1">
      <alignment vertical="center"/>
    </xf>
    <xf numFmtId="0" fontId="11" fillId="0" borderId="1" xfId="192" applyFont="1" applyBorder="1">
      <alignment vertical="center"/>
    </xf>
    <xf numFmtId="179" fontId="11" fillId="0" borderId="1" xfId="192" applyNumberFormat="1" applyFont="1" applyBorder="1" applyAlignment="1">
      <alignment horizontal="right"/>
    </xf>
    <xf numFmtId="180" fontId="11" fillId="0" borderId="1" xfId="192" applyNumberFormat="1" applyFont="1" applyBorder="1">
      <alignment vertical="center"/>
    </xf>
    <xf numFmtId="178" fontId="12" fillId="0" borderId="16" xfId="192" applyNumberFormat="1" applyFont="1" applyBorder="1">
      <alignment vertical="center"/>
    </xf>
    <xf numFmtId="0" fontId="11" fillId="0" borderId="17" xfId="192" applyFont="1" applyBorder="1" applyAlignment="1">
      <alignment vertical="center"/>
    </xf>
    <xf numFmtId="0" fontId="11" fillId="0" borderId="18" xfId="192" applyFont="1" applyBorder="1">
      <alignment vertical="center"/>
    </xf>
    <xf numFmtId="179" fontId="11" fillId="0" borderId="18" xfId="192" applyNumberFormat="1" applyFont="1" applyBorder="1" applyAlignment="1">
      <alignment horizontal="right"/>
    </xf>
    <xf numFmtId="180" fontId="11" fillId="0" borderId="18" xfId="192" applyNumberFormat="1" applyFont="1" applyBorder="1">
      <alignment vertical="center"/>
    </xf>
    <xf numFmtId="178" fontId="11" fillId="0" borderId="19" xfId="192" applyNumberFormat="1" applyFont="1" applyBorder="1">
      <alignment vertical="center"/>
    </xf>
    <xf numFmtId="0" fontId="5" fillId="0" borderId="0" xfId="157" applyFont="1" applyAlignment="1">
      <alignment horizontal="center" vertical="center"/>
    </xf>
    <xf numFmtId="0" fontId="5" fillId="0" borderId="0" xfId="157" applyFont="1" applyAlignment="1">
      <alignment horizontal="centerContinuous" vertical="center"/>
    </xf>
    <xf numFmtId="0" fontId="7" fillId="0" borderId="0" xfId="157" applyNumberFormat="1" applyFont="1" applyFill="1" applyAlignment="1" applyProtection="1">
      <alignment horizontal="right" vertical="center"/>
    </xf>
    <xf numFmtId="0" fontId="9" fillId="0" borderId="0" xfId="157">
      <alignment vertical="center"/>
    </xf>
    <xf numFmtId="0" fontId="7" fillId="0" borderId="0" xfId="157" applyFont="1" applyAlignment="1">
      <alignment horizontal="right" vertical="center"/>
    </xf>
    <xf numFmtId="0" fontId="7" fillId="0" borderId="7" xfId="157" applyNumberFormat="1" applyFont="1" applyFill="1" applyBorder="1" applyAlignment="1" applyProtection="1">
      <alignment horizontal="center" vertical="center"/>
    </xf>
    <xf numFmtId="0" fontId="7" fillId="0" borderId="7" xfId="157" applyNumberFormat="1" applyFont="1" applyFill="1" applyBorder="1" applyAlignment="1" applyProtection="1">
      <alignment horizontal="center" vertical="center" wrapText="1"/>
    </xf>
    <xf numFmtId="0" fontId="7" fillId="2" borderId="2" xfId="157" applyNumberFormat="1" applyFont="1" applyFill="1" applyBorder="1" applyAlignment="1" applyProtection="1">
      <alignment horizontal="center" vertical="center" wrapText="1"/>
    </xf>
    <xf numFmtId="0" fontId="7" fillId="2" borderId="5" xfId="157" applyNumberFormat="1" applyFont="1" applyFill="1" applyBorder="1" applyAlignment="1" applyProtection="1">
      <alignment horizontal="center" vertical="center" wrapText="1"/>
    </xf>
    <xf numFmtId="0" fontId="7" fillId="2" borderId="3" xfId="157" applyNumberFormat="1" applyFont="1" applyFill="1" applyBorder="1" applyAlignment="1" applyProtection="1">
      <alignment horizontal="center" vertical="center" wrapText="1"/>
    </xf>
    <xf numFmtId="0" fontId="7" fillId="2" borderId="7" xfId="157" applyNumberFormat="1" applyFont="1" applyFill="1" applyBorder="1" applyAlignment="1" applyProtection="1">
      <alignment horizontal="center" vertical="center" wrapText="1"/>
    </xf>
    <xf numFmtId="0" fontId="7" fillId="0" borderId="8" xfId="157" applyNumberFormat="1" applyFont="1" applyFill="1" applyBorder="1" applyAlignment="1" applyProtection="1">
      <alignment horizontal="center" vertical="center"/>
    </xf>
    <xf numFmtId="0" fontId="7" fillId="0" borderId="8" xfId="157" applyNumberFormat="1" applyFont="1" applyFill="1" applyBorder="1" applyAlignment="1" applyProtection="1">
      <alignment horizontal="center" vertical="center" wrapText="1"/>
    </xf>
    <xf numFmtId="0" fontId="7" fillId="2" borderId="7" xfId="157" applyFont="1" applyFill="1" applyBorder="1" applyAlignment="1">
      <alignment horizontal="center" vertical="center"/>
    </xf>
    <xf numFmtId="0" fontId="7" fillId="2" borderId="8" xfId="157" applyNumberFormat="1" applyFont="1" applyFill="1" applyBorder="1" applyAlignment="1" applyProtection="1">
      <alignment horizontal="center" vertical="center" wrapText="1"/>
    </xf>
    <xf numFmtId="0" fontId="7" fillId="0" borderId="4" xfId="157" applyNumberFormat="1" applyFont="1" applyFill="1" applyBorder="1" applyAlignment="1" applyProtection="1">
      <alignment horizontal="center" vertical="center"/>
    </xf>
    <xf numFmtId="0" fontId="7" fillId="0" borderId="4" xfId="157" applyNumberFormat="1" applyFont="1" applyFill="1" applyBorder="1" applyAlignment="1" applyProtection="1">
      <alignment horizontal="center" vertical="center" wrapText="1"/>
    </xf>
    <xf numFmtId="0" fontId="7" fillId="2" borderId="4" xfId="157" applyFont="1" applyFill="1" applyBorder="1" applyAlignment="1">
      <alignment horizontal="center" vertical="center"/>
    </xf>
    <xf numFmtId="0" fontId="7" fillId="2" borderId="4" xfId="157" applyNumberFormat="1" applyFont="1" applyFill="1" applyBorder="1" applyAlignment="1" applyProtection="1">
      <alignment horizontal="center" vertical="center" wrapText="1"/>
    </xf>
    <xf numFmtId="0" fontId="7" fillId="0" borderId="1" xfId="157" applyFont="1" applyBorder="1" applyAlignment="1">
      <alignment horizontal="center" vertical="center"/>
    </xf>
    <xf numFmtId="176" fontId="8" fillId="0" borderId="1" xfId="157" applyNumberFormat="1" applyFont="1" applyFill="1" applyBorder="1" applyAlignment="1" applyProtection="1">
      <alignment vertical="center" wrapText="1"/>
    </xf>
    <xf numFmtId="49" fontId="8" fillId="0" borderId="1" xfId="157" applyNumberFormat="1" applyFont="1" applyFill="1" applyBorder="1" applyAlignment="1" applyProtection="1">
      <alignment vertical="center" wrapText="1"/>
    </xf>
    <xf numFmtId="0" fontId="9" fillId="0" borderId="1" xfId="157" applyBorder="1">
      <alignment vertical="center"/>
    </xf>
    <xf numFmtId="0" fontId="6" fillId="0" borderId="0" xfId="157" applyFont="1" applyFill="1">
      <alignment vertical="center"/>
    </xf>
    <xf numFmtId="0" fontId="7" fillId="0" borderId="0" xfId="157" applyFont="1">
      <alignment vertical="center"/>
    </xf>
    <xf numFmtId="0" fontId="5" fillId="0" borderId="0" xfId="155" applyFont="1" applyAlignment="1">
      <alignment horizontal="center" vertical="center"/>
    </xf>
    <xf numFmtId="0" fontId="5" fillId="0" borderId="0" xfId="155" applyFont="1" applyAlignment="1">
      <alignment horizontal="centerContinuous" vertical="center"/>
    </xf>
    <xf numFmtId="0" fontId="9" fillId="0" borderId="0" xfId="155">
      <alignment vertical="center"/>
    </xf>
    <xf numFmtId="0" fontId="7" fillId="0" borderId="20" xfId="155" applyNumberFormat="1" applyFont="1" applyFill="1" applyBorder="1" applyAlignment="1" applyProtection="1">
      <alignment horizontal="center" vertical="center"/>
    </xf>
    <xf numFmtId="0" fontId="7" fillId="0" borderId="2" xfId="155" applyNumberFormat="1" applyFont="1" applyFill="1" applyBorder="1" applyAlignment="1" applyProtection="1">
      <alignment horizontal="center" vertical="center"/>
    </xf>
    <xf numFmtId="0" fontId="7" fillId="0" borderId="5" xfId="155" applyNumberFormat="1" applyFont="1" applyFill="1" applyBorder="1" applyAlignment="1" applyProtection="1">
      <alignment horizontal="center" vertical="center"/>
    </xf>
    <xf numFmtId="0" fontId="7" fillId="0" borderId="21" xfId="155" applyNumberFormat="1" applyFont="1" applyFill="1" applyBorder="1" applyAlignment="1" applyProtection="1">
      <alignment horizontal="center" vertical="center"/>
    </xf>
    <xf numFmtId="0" fontId="7" fillId="0" borderId="7" xfId="155" applyNumberFormat="1" applyFont="1" applyFill="1" applyBorder="1" applyAlignment="1" applyProtection="1">
      <alignment horizontal="center" vertical="center"/>
    </xf>
    <xf numFmtId="0" fontId="6" fillId="0" borderId="2" xfId="155" applyFont="1" applyBorder="1" applyAlignment="1">
      <alignment horizontal="center" vertical="center" wrapText="1"/>
    </xf>
    <xf numFmtId="0" fontId="6" fillId="0" borderId="5" xfId="155" applyFont="1" applyBorder="1" applyAlignment="1">
      <alignment horizontal="center" vertical="center" wrapText="1"/>
    </xf>
    <xf numFmtId="0" fontId="7" fillId="0" borderId="22" xfId="155" applyNumberFormat="1" applyFont="1" applyFill="1" applyBorder="1" applyAlignment="1" applyProtection="1">
      <alignment horizontal="center" vertical="center"/>
    </xf>
    <xf numFmtId="0" fontId="7" fillId="0" borderId="4" xfId="155" applyNumberFormat="1" applyFont="1" applyFill="1" applyBorder="1" applyAlignment="1" applyProtection="1">
      <alignment horizontal="center" vertical="center"/>
    </xf>
    <xf numFmtId="0" fontId="6" fillId="0" borderId="1" xfId="155" applyFont="1" applyBorder="1" applyAlignment="1">
      <alignment horizontal="center" vertical="center" wrapText="1"/>
    </xf>
    <xf numFmtId="49" fontId="9" fillId="0" borderId="1" xfId="155" applyNumberFormat="1" applyFont="1" applyFill="1" applyBorder="1" applyAlignment="1" applyProtection="1">
      <alignment horizontal="left"/>
    </xf>
    <xf numFmtId="49" fontId="8" fillId="0" borderId="2" xfId="155" applyNumberFormat="1" applyFont="1" applyFill="1" applyBorder="1" applyAlignment="1" applyProtection="1">
      <alignment horizontal="left" wrapText="1"/>
    </xf>
    <xf numFmtId="49" fontId="8" fillId="0" borderId="1" xfId="155" applyNumberFormat="1" applyFont="1" applyFill="1" applyBorder="1" applyAlignment="1" applyProtection="1">
      <alignment horizontal="left"/>
    </xf>
    <xf numFmtId="179" fontId="8" fillId="0" borderId="1" xfId="155" applyNumberFormat="1" applyFont="1" applyFill="1" applyBorder="1" applyAlignment="1" applyProtection="1">
      <alignment horizontal="right" wrapText="1"/>
    </xf>
    <xf numFmtId="179" fontId="8" fillId="0" borderId="1" xfId="205" applyNumberFormat="1" applyFont="1" applyFill="1" applyBorder="1" applyAlignment="1" applyProtection="1">
      <alignment horizontal="right" wrapText="1"/>
    </xf>
    <xf numFmtId="0" fontId="8" fillId="0" borderId="0" xfId="155" applyFont="1" applyFill="1">
      <alignment vertical="center"/>
    </xf>
    <xf numFmtId="0" fontId="7" fillId="0" borderId="0" xfId="155" applyNumberFormat="1" applyFont="1" applyFill="1" applyAlignment="1" applyProtection="1">
      <alignment horizontal="right" vertical="center"/>
    </xf>
    <xf numFmtId="0" fontId="7" fillId="0" borderId="0" xfId="155" applyFont="1" applyAlignment="1">
      <alignment horizontal="right" vertical="center"/>
    </xf>
    <xf numFmtId="0" fontId="6" fillId="0" borderId="3" xfId="155" applyFont="1" applyBorder="1" applyAlignment="1">
      <alignment horizontal="center" vertical="center" wrapText="1"/>
    </xf>
    <xf numFmtId="0" fontId="6" fillId="0" borderId="1" xfId="26" applyFont="1" applyBorder="1" applyAlignment="1">
      <alignment horizontal="center" vertical="center" wrapText="1"/>
    </xf>
    <xf numFmtId="0" fontId="8" fillId="0" borderId="0" xfId="155" applyFont="1">
      <alignment vertical="center"/>
    </xf>
    <xf numFmtId="0" fontId="9" fillId="0" borderId="0" xfId="155" applyFont="1">
      <alignment vertical="center"/>
    </xf>
    <xf numFmtId="0" fontId="7" fillId="0" borderId="3" xfId="155" applyNumberFormat="1" applyFont="1" applyFill="1" applyBorder="1" applyAlignment="1" applyProtection="1">
      <alignment horizontal="center" vertical="center"/>
    </xf>
    <xf numFmtId="0" fontId="6" fillId="0" borderId="7" xfId="26" applyFont="1" applyBorder="1" applyAlignment="1">
      <alignment horizontal="center" vertical="center" wrapText="1"/>
    </xf>
    <xf numFmtId="0" fontId="6" fillId="0" borderId="4" xfId="26" applyFont="1" applyBorder="1" applyAlignment="1">
      <alignment horizontal="center" vertical="center" wrapText="1"/>
    </xf>
    <xf numFmtId="179" fontId="9" fillId="0" borderId="1" xfId="155" applyNumberFormat="1" applyFont="1" applyFill="1" applyBorder="1" applyAlignment="1">
      <alignment horizontal="right" wrapText="1"/>
    </xf>
    <xf numFmtId="0" fontId="10" fillId="0" borderId="0" xfId="204" applyNumberFormat="1" applyFont="1" applyFill="1" applyAlignment="1" applyProtection="1">
      <alignment horizontal="center" vertical="center"/>
    </xf>
    <xf numFmtId="0" fontId="8" fillId="0" borderId="0" xfId="138" applyFont="1">
      <alignment vertical="center"/>
    </xf>
    <xf numFmtId="0" fontId="6" fillId="0" borderId="7" xfId="138" applyFont="1" applyFill="1" applyBorder="1" applyAlignment="1">
      <alignment horizontal="center" vertical="center" wrapText="1"/>
    </xf>
    <xf numFmtId="0" fontId="6" fillId="0" borderId="7" xfId="138" applyFont="1" applyBorder="1" applyAlignment="1">
      <alignment horizontal="center" vertical="center" wrapText="1"/>
    </xf>
    <xf numFmtId="0" fontId="6" fillId="0" borderId="2" xfId="138" applyFont="1" applyBorder="1" applyAlignment="1">
      <alignment horizontal="center" vertical="center" wrapText="1"/>
    </xf>
    <xf numFmtId="0" fontId="6" fillId="0" borderId="5" xfId="138" applyFont="1" applyBorder="1" applyAlignment="1">
      <alignment horizontal="center" vertical="center" wrapText="1"/>
    </xf>
    <xf numFmtId="0" fontId="6" fillId="0" borderId="8" xfId="138" applyFont="1" applyFill="1" applyBorder="1" applyAlignment="1">
      <alignment horizontal="center" vertical="center" wrapText="1"/>
    </xf>
    <xf numFmtId="0" fontId="6" fillId="0" borderId="8" xfId="138" applyFont="1" applyBorder="1" applyAlignment="1">
      <alignment horizontal="center" vertical="center" wrapText="1"/>
    </xf>
    <xf numFmtId="0" fontId="6" fillId="0" borderId="3" xfId="138" applyFont="1" applyBorder="1" applyAlignment="1">
      <alignment horizontal="center" vertical="center" wrapText="1"/>
    </xf>
    <xf numFmtId="0" fontId="6" fillId="0" borderId="1" xfId="138" applyFont="1" applyBorder="1" applyAlignment="1">
      <alignment horizontal="center" vertical="center" wrapText="1"/>
    </xf>
    <xf numFmtId="0" fontId="6" fillId="0" borderId="4" xfId="138" applyFont="1" applyFill="1" applyBorder="1" applyAlignment="1">
      <alignment horizontal="center" vertical="center" wrapText="1"/>
    </xf>
    <xf numFmtId="0" fontId="6" fillId="0" borderId="4" xfId="138" applyFont="1" applyBorder="1" applyAlignment="1">
      <alignment horizontal="center" vertical="center" wrapText="1"/>
    </xf>
    <xf numFmtId="0" fontId="6" fillId="0" borderId="1" xfId="138" applyFont="1" applyBorder="1" applyAlignment="1">
      <alignment vertical="center" wrapText="1"/>
    </xf>
    <xf numFmtId="0" fontId="8" fillId="0" borderId="2" xfId="152" applyNumberFormat="1" applyFont="1" applyFill="1" applyBorder="1" applyAlignment="1" applyProtection="1">
      <alignment horizontal="left" wrapText="1"/>
    </xf>
    <xf numFmtId="49" fontId="8" fillId="0" borderId="2" xfId="152" applyNumberFormat="1" applyFont="1" applyFill="1" applyBorder="1" applyAlignment="1" applyProtection="1">
      <alignment horizontal="left" wrapText="1"/>
    </xf>
    <xf numFmtId="49" fontId="8" fillId="0" borderId="2" xfId="152" applyNumberFormat="1" applyFont="1" applyFill="1" applyBorder="1" applyAlignment="1" applyProtection="1">
      <alignment horizontal="center" wrapText="1"/>
    </xf>
    <xf numFmtId="179" fontId="8" fillId="0" borderId="1" xfId="204" applyNumberFormat="1" applyFont="1" applyFill="1" applyBorder="1" applyAlignment="1" applyProtection="1">
      <alignment horizontal="right" wrapText="1"/>
    </xf>
    <xf numFmtId="179" fontId="8" fillId="0" borderId="1" xfId="203" applyNumberFormat="1" applyFont="1" applyFill="1" applyBorder="1" applyAlignment="1" applyProtection="1">
      <alignment horizontal="right" wrapText="1"/>
    </xf>
    <xf numFmtId="0" fontId="9" fillId="3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9" fillId="0" borderId="0" xfId="138">
      <alignment vertical="center"/>
    </xf>
    <xf numFmtId="0" fontId="6" fillId="0" borderId="0" xfId="138" applyNumberFormat="1" applyFont="1" applyFill="1" applyAlignment="1" applyProtection="1">
      <alignment horizontal="right" vertical="center"/>
    </xf>
    <xf numFmtId="0" fontId="9" fillId="0" borderId="0" xfId="138" applyFont="1">
      <alignment vertical="center"/>
    </xf>
    <xf numFmtId="0" fontId="6" fillId="0" borderId="0" xfId="138" applyNumberFormat="1" applyFont="1" applyFill="1" applyBorder="1" applyAlignment="1" applyProtection="1">
      <alignment horizontal="right" vertical="center"/>
    </xf>
    <xf numFmtId="179" fontId="9" fillId="0" borderId="1" xfId="152" applyNumberFormat="1" applyFont="1" applyFill="1" applyBorder="1" applyAlignment="1">
      <alignment horizontal="right" wrapText="1"/>
    </xf>
    <xf numFmtId="0" fontId="10" fillId="0" borderId="0" xfId="150" applyFont="1" applyAlignment="1">
      <alignment horizontal="center" vertical="center"/>
    </xf>
    <xf numFmtId="0" fontId="9" fillId="0" borderId="0" xfId="150">
      <alignment vertical="center"/>
    </xf>
    <xf numFmtId="0" fontId="8" fillId="0" borderId="6" xfId="150" applyFont="1" applyBorder="1">
      <alignment vertical="center"/>
    </xf>
    <xf numFmtId="0" fontId="6" fillId="0" borderId="1" xfId="150" applyFont="1" applyFill="1" applyBorder="1" applyAlignment="1">
      <alignment horizontal="center" vertical="center"/>
    </xf>
    <xf numFmtId="0" fontId="6" fillId="0" borderId="1" xfId="150" applyFont="1" applyBorder="1" applyAlignment="1">
      <alignment horizontal="center" vertical="center"/>
    </xf>
    <xf numFmtId="0" fontId="6" fillId="0" borderId="1" xfId="150" applyFont="1" applyBorder="1" applyAlignment="1">
      <alignment horizontal="center" vertical="center" wrapText="1"/>
    </xf>
    <xf numFmtId="49" fontId="6" fillId="0" borderId="1" xfId="150" applyNumberFormat="1" applyFont="1" applyFill="1" applyBorder="1" applyAlignment="1" applyProtection="1">
      <alignment vertical="center" wrapText="1"/>
    </xf>
    <xf numFmtId="49" fontId="6" fillId="0" borderId="1" xfId="150" applyNumberFormat="1" applyFont="1" applyFill="1" applyBorder="1" applyAlignment="1" applyProtection="1">
      <alignment horizontal="center" vertical="center"/>
    </xf>
    <xf numFmtId="176" fontId="6" fillId="0" borderId="1" xfId="150" applyNumberFormat="1" applyFont="1" applyFill="1" applyBorder="1" applyAlignment="1" applyProtection="1">
      <alignment horizontal="center" vertical="center" wrapText="1"/>
    </xf>
    <xf numFmtId="181" fontId="6" fillId="0" borderId="1" xfId="150" applyNumberFormat="1" applyFont="1" applyFill="1" applyBorder="1" applyAlignment="1" applyProtection="1">
      <alignment horizontal="right" vertical="center"/>
    </xf>
    <xf numFmtId="0" fontId="4" fillId="0" borderId="0" xfId="150" applyFont="1" applyFill="1" applyAlignment="1">
      <alignment horizontal="left" vertical="center" wrapText="1"/>
    </xf>
    <xf numFmtId="0" fontId="6" fillId="0" borderId="0" xfId="150" applyFont="1" applyAlignment="1">
      <alignment horizontal="right" vertical="center"/>
    </xf>
    <xf numFmtId="0" fontId="6" fillId="0" borderId="6" xfId="150" applyFont="1" applyBorder="1" applyAlignment="1">
      <alignment horizontal="right" vertical="center"/>
    </xf>
    <xf numFmtId="0" fontId="6" fillId="0" borderId="1" xfId="150" applyFont="1" applyFill="1" applyBorder="1">
      <alignment vertical="center"/>
    </xf>
    <xf numFmtId="0" fontId="6" fillId="0" borderId="1" xfId="150" applyFont="1" applyBorder="1">
      <alignment vertical="center"/>
    </xf>
    <xf numFmtId="0" fontId="10" fillId="0" borderId="0" xfId="160" applyFont="1" applyAlignment="1">
      <alignment horizontal="center" vertical="center"/>
    </xf>
    <xf numFmtId="0" fontId="9" fillId="0" borderId="0" xfId="160">
      <alignment vertical="center"/>
    </xf>
    <xf numFmtId="0" fontId="8" fillId="0" borderId="6" xfId="160" applyFont="1" applyBorder="1">
      <alignment vertical="center"/>
    </xf>
    <xf numFmtId="0" fontId="6" fillId="0" borderId="1" xfId="160" applyFont="1" applyFill="1" applyBorder="1" applyAlignment="1">
      <alignment horizontal="center" vertical="center"/>
    </xf>
    <xf numFmtId="0" fontId="6" fillId="0" borderId="1" xfId="160" applyFont="1" applyBorder="1" applyAlignment="1">
      <alignment horizontal="center" vertical="center"/>
    </xf>
    <xf numFmtId="0" fontId="6" fillId="0" borderId="1" xfId="160" applyFont="1" applyBorder="1" applyAlignment="1">
      <alignment horizontal="center" vertical="center" wrapText="1"/>
    </xf>
    <xf numFmtId="0" fontId="8" fillId="0" borderId="1" xfId="160" applyNumberFormat="1" applyFont="1" applyFill="1" applyBorder="1" applyAlignment="1" applyProtection="1">
      <alignment horizontal="left" wrapText="1"/>
    </xf>
    <xf numFmtId="0" fontId="8" fillId="0" borderId="1" xfId="160" applyNumberFormat="1" applyFont="1" applyFill="1" applyBorder="1" applyAlignment="1" applyProtection="1">
      <alignment horizontal="left"/>
    </xf>
    <xf numFmtId="49" fontId="8" fillId="0" borderId="1" xfId="160" applyNumberFormat="1" applyFont="1" applyFill="1" applyBorder="1" applyAlignment="1" applyProtection="1">
      <alignment horizontal="left"/>
    </xf>
    <xf numFmtId="179" fontId="8" fillId="0" borderId="1" xfId="160" applyNumberFormat="1" applyFont="1" applyFill="1" applyBorder="1" applyAlignment="1" applyProtection="1">
      <alignment horizontal="right" wrapText="1"/>
    </xf>
    <xf numFmtId="0" fontId="4" fillId="0" borderId="0" xfId="160" applyFont="1" applyAlignment="1">
      <alignment horizontal="left" vertical="center" wrapText="1"/>
    </xf>
    <xf numFmtId="0" fontId="6" fillId="0" borderId="0" xfId="160" applyFont="1" applyAlignment="1">
      <alignment horizontal="right" vertical="center"/>
    </xf>
    <xf numFmtId="0" fontId="6" fillId="0" borderId="6" xfId="160" applyFont="1" applyBorder="1" applyAlignment="1">
      <alignment horizontal="right" vertical="center"/>
    </xf>
    <xf numFmtId="179" fontId="8" fillId="0" borderId="1" xfId="160" applyNumberFormat="1" applyFont="1" applyFill="1" applyBorder="1" applyAlignment="1">
      <alignment horizontal="right" wrapText="1"/>
    </xf>
    <xf numFmtId="0" fontId="10" fillId="0" borderId="0" xfId="202" applyNumberFormat="1" applyFont="1" applyFill="1" applyAlignment="1" applyProtection="1">
      <alignment horizontal="center" vertical="center"/>
    </xf>
    <xf numFmtId="0" fontId="6" fillId="0" borderId="0" xfId="202" applyNumberFormat="1" applyFont="1" applyFill="1" applyAlignment="1" applyProtection="1">
      <alignment horizontal="centerContinuous" vertical="center"/>
    </xf>
    <xf numFmtId="0" fontId="8" fillId="0" borderId="0" xfId="202" applyNumberFormat="1" applyFont="1" applyFill="1" applyAlignment="1" applyProtection="1">
      <alignment horizontal="centerContinuous" vertical="center"/>
    </xf>
    <xf numFmtId="0" fontId="8" fillId="0" borderId="6" xfId="158" applyFont="1" applyBorder="1">
      <alignment vertical="center"/>
    </xf>
    <xf numFmtId="0" fontId="6" fillId="0" borderId="1" xfId="158" applyFont="1" applyFill="1" applyBorder="1" applyAlignment="1">
      <alignment horizontal="center" vertical="center"/>
    </xf>
    <xf numFmtId="0" fontId="6" fillId="0" borderId="1" xfId="158" applyFont="1" applyBorder="1" applyAlignment="1">
      <alignment horizontal="center" vertical="center"/>
    </xf>
    <xf numFmtId="0" fontId="6" fillId="0" borderId="1" xfId="158" applyFont="1" applyBorder="1" applyAlignment="1">
      <alignment horizontal="center" vertical="center" wrapText="1"/>
    </xf>
    <xf numFmtId="0" fontId="8" fillId="0" borderId="1" xfId="158" applyNumberFormat="1" applyFont="1" applyFill="1" applyBorder="1" applyAlignment="1" applyProtection="1">
      <alignment horizontal="left" wrapText="1"/>
    </xf>
    <xf numFmtId="0" fontId="8" fillId="0" borderId="1" xfId="158" applyNumberFormat="1" applyFont="1" applyFill="1" applyBorder="1" applyAlignment="1" applyProtection="1">
      <alignment horizontal="left"/>
    </xf>
    <xf numFmtId="49" fontId="8" fillId="0" borderId="1" xfId="158" applyNumberFormat="1" applyFont="1" applyFill="1" applyBorder="1" applyAlignment="1" applyProtection="1">
      <alignment horizontal="left"/>
    </xf>
    <xf numFmtId="179" fontId="8" fillId="0" borderId="1" xfId="158" applyNumberFormat="1" applyFont="1" applyFill="1" applyBorder="1" applyAlignment="1" applyProtection="1">
      <alignment horizontal="right" wrapText="1"/>
    </xf>
    <xf numFmtId="0" fontId="4" fillId="0" borderId="0" xfId="158" applyFont="1" applyAlignment="1">
      <alignment vertical="center"/>
    </xf>
    <xf numFmtId="0" fontId="8" fillId="0" borderId="0" xfId="158" applyFont="1">
      <alignment vertical="center"/>
    </xf>
    <xf numFmtId="0" fontId="6" fillId="0" borderId="0" xfId="202" applyNumberFormat="1" applyFont="1" applyFill="1" applyAlignment="1" applyProtection="1">
      <alignment horizontal="right" vertical="center"/>
    </xf>
    <xf numFmtId="0" fontId="9" fillId="0" borderId="0" xfId="158">
      <alignment vertical="center"/>
    </xf>
    <xf numFmtId="0" fontId="6" fillId="0" borderId="6" xfId="158" applyFont="1" applyBorder="1" applyAlignment="1">
      <alignment horizontal="right" vertical="center"/>
    </xf>
    <xf numFmtId="179" fontId="8" fillId="0" borderId="1" xfId="158" applyNumberFormat="1" applyFont="1" applyFill="1" applyBorder="1" applyAlignment="1">
      <alignment horizontal="right" wrapText="1"/>
    </xf>
    <xf numFmtId="0" fontId="5" fillId="0" borderId="0" xfId="156" applyFont="1" applyAlignment="1">
      <alignment horizontal="center" vertical="center"/>
    </xf>
    <xf numFmtId="0" fontId="9" fillId="0" borderId="0" xfId="156">
      <alignment vertical="center"/>
    </xf>
    <xf numFmtId="0" fontId="6" fillId="0" borderId="0" xfId="156" applyFont="1" applyAlignment="1">
      <alignment horizontal="right" vertical="center"/>
    </xf>
    <xf numFmtId="0" fontId="6" fillId="0" borderId="0" xfId="196" applyFont="1" applyFill="1" applyBorder="1" applyAlignment="1">
      <alignment horizontal="left" vertical="center"/>
    </xf>
    <xf numFmtId="0" fontId="8" fillId="0" borderId="0" xfId="156" applyFont="1">
      <alignment vertical="center"/>
    </xf>
    <xf numFmtId="49" fontId="6" fillId="0" borderId="1" xfId="156" applyNumberFormat="1" applyFont="1" applyBorder="1" applyAlignment="1">
      <alignment horizontal="center" vertical="center"/>
    </xf>
    <xf numFmtId="0" fontId="6" fillId="0" borderId="1" xfId="156" applyFont="1" applyBorder="1" applyAlignment="1">
      <alignment horizontal="center" vertical="center"/>
    </xf>
    <xf numFmtId="0" fontId="6" fillId="0" borderId="2" xfId="156" applyFont="1" applyBorder="1" applyAlignment="1">
      <alignment horizontal="center" vertical="center"/>
    </xf>
    <xf numFmtId="0" fontId="6" fillId="0" borderId="5" xfId="156" applyFont="1" applyBorder="1" applyAlignment="1">
      <alignment horizontal="center" vertical="center"/>
    </xf>
    <xf numFmtId="0" fontId="6" fillId="0" borderId="3" xfId="156" applyFont="1" applyBorder="1" applyAlignment="1">
      <alignment horizontal="center" vertical="center"/>
    </xf>
    <xf numFmtId="0" fontId="6" fillId="0" borderId="1" xfId="156" applyNumberFormat="1" applyFont="1" applyFill="1" applyBorder="1" applyAlignment="1">
      <alignment horizontal="left"/>
    </xf>
    <xf numFmtId="179" fontId="6" fillId="0" borderId="1" xfId="156" applyNumberFormat="1" applyFont="1" applyFill="1" applyBorder="1" applyAlignment="1">
      <alignment horizontal="right" wrapText="1"/>
    </xf>
    <xf numFmtId="179" fontId="8" fillId="0" borderId="1" xfId="156" applyNumberFormat="1" applyFont="1" applyFill="1" applyBorder="1" applyAlignment="1" applyProtection="1">
      <alignment horizontal="right" wrapText="1"/>
    </xf>
    <xf numFmtId="0" fontId="10" fillId="0" borderId="0" xfId="139" applyFont="1" applyAlignment="1">
      <alignment horizontal="center" vertical="center"/>
    </xf>
    <xf numFmtId="0" fontId="9" fillId="0" borderId="0" xfId="139">
      <alignment vertical="center"/>
    </xf>
    <xf numFmtId="0" fontId="6" fillId="0" borderId="0" xfId="139" applyFont="1" applyAlignment="1">
      <alignment horizontal="right" vertical="center"/>
    </xf>
    <xf numFmtId="0" fontId="8" fillId="0" borderId="6" xfId="139" applyFont="1" applyBorder="1">
      <alignment vertical="center"/>
    </xf>
    <xf numFmtId="0" fontId="8" fillId="0" borderId="0" xfId="139" applyFont="1" applyBorder="1">
      <alignment vertical="center"/>
    </xf>
    <xf numFmtId="0" fontId="6" fillId="0" borderId="0" xfId="139" applyFont="1" applyBorder="1" applyAlignment="1">
      <alignment horizontal="right" vertical="center"/>
    </xf>
    <xf numFmtId="0" fontId="6" fillId="0" borderId="1" xfId="139" applyFont="1" applyFill="1" applyBorder="1" applyAlignment="1">
      <alignment horizontal="center" vertical="center"/>
    </xf>
    <xf numFmtId="0" fontId="6" fillId="0" borderId="7" xfId="139" applyFont="1" applyBorder="1" applyAlignment="1">
      <alignment horizontal="center" vertical="center"/>
    </xf>
    <xf numFmtId="0" fontId="6" fillId="0" borderId="2" xfId="139" applyFont="1" applyBorder="1" applyAlignment="1">
      <alignment horizontal="center" vertical="center" wrapText="1"/>
    </xf>
    <xf numFmtId="0" fontId="6" fillId="0" borderId="5" xfId="139" applyFont="1" applyBorder="1" applyAlignment="1">
      <alignment horizontal="center" vertical="center" wrapText="1"/>
    </xf>
    <xf numFmtId="0" fontId="6" fillId="0" borderId="7" xfId="139" applyFont="1" applyFill="1" applyBorder="1" applyAlignment="1">
      <alignment horizontal="center" vertical="center"/>
    </xf>
    <xf numFmtId="0" fontId="6" fillId="0" borderId="8" xfId="139" applyFont="1" applyBorder="1" applyAlignment="1">
      <alignment horizontal="center" vertical="center"/>
    </xf>
    <xf numFmtId="0" fontId="9" fillId="0" borderId="8" xfId="139" applyBorder="1" applyAlignment="1">
      <alignment horizontal="center" vertical="center"/>
    </xf>
    <xf numFmtId="0" fontId="6" fillId="0" borderId="1" xfId="139" applyFont="1" applyBorder="1" applyAlignment="1">
      <alignment horizontal="center" vertical="center" wrapText="1"/>
    </xf>
    <xf numFmtId="0" fontId="6" fillId="0" borderId="4" xfId="139" applyFont="1" applyFill="1" applyBorder="1" applyAlignment="1">
      <alignment horizontal="center" vertical="center"/>
    </xf>
    <xf numFmtId="0" fontId="6" fillId="0" borderId="4" xfId="139" applyFont="1" applyBorder="1" applyAlignment="1">
      <alignment horizontal="center" vertical="center"/>
    </xf>
    <xf numFmtId="0" fontId="9" fillId="0" borderId="4" xfId="139" applyBorder="1" applyAlignment="1">
      <alignment horizontal="center" vertical="center"/>
    </xf>
    <xf numFmtId="0" fontId="8" fillId="0" borderId="1" xfId="139" applyNumberFormat="1" applyFont="1" applyFill="1" applyBorder="1" applyAlignment="1" applyProtection="1">
      <alignment horizontal="left"/>
    </xf>
    <xf numFmtId="49" fontId="8" fillId="0" borderId="1" xfId="139" applyNumberFormat="1" applyFont="1" applyFill="1" applyBorder="1" applyAlignment="1" applyProtection="1">
      <alignment horizontal="left"/>
    </xf>
    <xf numFmtId="0" fontId="8" fillId="0" borderId="1" xfId="139" applyNumberFormat="1" applyFont="1" applyFill="1" applyBorder="1" applyAlignment="1" applyProtection="1">
      <alignment horizontal="left" wrapText="1"/>
    </xf>
    <xf numFmtId="179" fontId="8" fillId="0" borderId="1" xfId="139" applyNumberFormat="1" applyFont="1" applyFill="1" applyBorder="1" applyAlignment="1" applyProtection="1">
      <alignment horizontal="right" wrapText="1"/>
    </xf>
    <xf numFmtId="179" fontId="8" fillId="0" borderId="1" xfId="139" applyNumberFormat="1" applyFont="1" applyFill="1" applyBorder="1" applyAlignment="1">
      <alignment horizontal="right" wrapText="1"/>
    </xf>
    <xf numFmtId="0" fontId="8" fillId="0" borderId="1" xfId="151" applyNumberFormat="1" applyFont="1" applyFill="1" applyBorder="1" applyAlignment="1" applyProtection="1">
      <alignment horizontal="left" wrapText="1"/>
    </xf>
    <xf numFmtId="0" fontId="8" fillId="0" borderId="1" xfId="143" applyNumberFormat="1" applyFont="1" applyFill="1" applyBorder="1" applyAlignment="1" applyProtection="1">
      <alignment horizontal="left" wrapText="1"/>
    </xf>
    <xf numFmtId="0" fontId="8" fillId="0" borderId="0" xfId="139" applyFont="1" applyAlignment="1">
      <alignment horizontal="left" vertical="center"/>
    </xf>
    <xf numFmtId="0" fontId="6" fillId="0" borderId="0" xfId="139" applyFont="1" applyAlignment="1">
      <alignment horizontal="left" vertical="center"/>
    </xf>
    <xf numFmtId="0" fontId="6" fillId="0" borderId="3" xfId="139" applyFont="1" applyBorder="1" applyAlignment="1">
      <alignment horizontal="center" vertical="center" wrapText="1"/>
    </xf>
    <xf numFmtId="0" fontId="6" fillId="0" borderId="7" xfId="139" applyFont="1" applyBorder="1" applyAlignment="1">
      <alignment horizontal="center" vertical="center" wrapText="1"/>
    </xf>
    <xf numFmtId="0" fontId="6" fillId="0" borderId="4" xfId="139" applyFont="1" applyBorder="1" applyAlignment="1">
      <alignment horizontal="center" vertical="center" wrapText="1"/>
    </xf>
    <xf numFmtId="0" fontId="9" fillId="0" borderId="0" xfId="139" applyFont="1">
      <alignment vertical="center"/>
    </xf>
    <xf numFmtId="0" fontId="0" fillId="0" borderId="0" xfId="0" applyFo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79" fontId="0" fillId="0" borderId="1" xfId="0" applyNumberFormat="1" applyFill="1" applyBorder="1" applyAlignment="1">
      <alignment horizontal="right" wrapText="1"/>
    </xf>
    <xf numFmtId="0" fontId="10" fillId="0" borderId="0" xfId="151" applyFont="1" applyAlignment="1">
      <alignment horizontal="center" vertical="center"/>
    </xf>
    <xf numFmtId="0" fontId="9" fillId="0" borderId="0" xfId="151">
      <alignment vertical="center"/>
    </xf>
    <xf numFmtId="0" fontId="8" fillId="0" borderId="0" xfId="49" applyNumberFormat="1" applyFont="1" applyFill="1" applyAlignment="1" applyProtection="1">
      <alignment horizontal="centerContinuous" vertical="center"/>
    </xf>
    <xf numFmtId="0" fontId="8" fillId="0" borderId="0" xfId="151" applyFont="1" applyBorder="1">
      <alignment vertical="center"/>
    </xf>
    <xf numFmtId="0" fontId="8" fillId="0" borderId="6" xfId="151" applyFont="1" applyBorder="1">
      <alignment vertical="center"/>
    </xf>
    <xf numFmtId="0" fontId="6" fillId="0" borderId="1" xfId="151" applyFont="1" applyFill="1" applyBorder="1" applyAlignment="1">
      <alignment horizontal="center" vertical="center"/>
    </xf>
    <xf numFmtId="0" fontId="6" fillId="0" borderId="1" xfId="151" applyFont="1" applyBorder="1" applyAlignment="1">
      <alignment horizontal="center" vertical="center"/>
    </xf>
    <xf numFmtId="0" fontId="6" fillId="0" borderId="1" xfId="151" applyFont="1" applyBorder="1" applyAlignment="1">
      <alignment horizontal="center" vertical="center" wrapText="1"/>
    </xf>
    <xf numFmtId="0" fontId="8" fillId="0" borderId="1" xfId="151" applyNumberFormat="1" applyFont="1" applyFill="1" applyBorder="1" applyAlignment="1" applyProtection="1">
      <alignment horizontal="left"/>
    </xf>
    <xf numFmtId="49" fontId="8" fillId="0" borderId="1" xfId="151" applyNumberFormat="1" applyFont="1" applyFill="1" applyBorder="1" applyAlignment="1" applyProtection="1">
      <alignment horizontal="left"/>
    </xf>
    <xf numFmtId="179" fontId="8" fillId="0" borderId="1" xfId="151" applyNumberFormat="1" applyFont="1" applyFill="1" applyBorder="1" applyAlignment="1" applyProtection="1">
      <alignment horizontal="right"/>
    </xf>
    <xf numFmtId="0" fontId="8" fillId="0" borderId="0" xfId="151" applyFont="1">
      <alignment vertical="center"/>
    </xf>
    <xf numFmtId="0" fontId="6" fillId="0" borderId="0" xfId="49" applyNumberFormat="1" applyFont="1" applyFill="1" applyAlignment="1" applyProtection="1">
      <alignment horizontal="center" vertical="center"/>
    </xf>
    <xf numFmtId="0" fontId="6" fillId="0" borderId="0" xfId="151" applyFont="1" applyAlignment="1">
      <alignment horizontal="right" vertical="center"/>
    </xf>
    <xf numFmtId="0" fontId="6" fillId="0" borderId="6" xfId="151" applyFont="1" applyBorder="1" applyAlignment="1">
      <alignment horizontal="right" vertical="center"/>
    </xf>
    <xf numFmtId="179" fontId="8" fillId="0" borderId="1" xfId="151" applyNumberFormat="1" applyFont="1" applyFill="1" applyBorder="1" applyAlignment="1">
      <alignment horizontal="right"/>
    </xf>
    <xf numFmtId="0" fontId="10" fillId="0" borderId="0" xfId="148" applyFont="1" applyAlignment="1">
      <alignment horizontal="center" vertical="center"/>
    </xf>
    <xf numFmtId="0" fontId="9" fillId="0" borderId="0" xfId="148">
      <alignment vertical="center"/>
    </xf>
    <xf numFmtId="0" fontId="8" fillId="0" borderId="6" xfId="148" applyFont="1" applyBorder="1">
      <alignment vertical="center"/>
    </xf>
    <xf numFmtId="0" fontId="6" fillId="0" borderId="7" xfId="148" applyFont="1" applyFill="1" applyBorder="1" applyAlignment="1">
      <alignment horizontal="center" vertical="center"/>
    </xf>
    <xf numFmtId="0" fontId="6" fillId="0" borderId="1" xfId="148" applyFont="1" applyFill="1" applyBorder="1" applyAlignment="1">
      <alignment horizontal="center" vertical="center"/>
    </xf>
    <xf numFmtId="0" fontId="6" fillId="0" borderId="7" xfId="148" applyFont="1" applyBorder="1" applyAlignment="1">
      <alignment horizontal="center" vertical="center"/>
    </xf>
    <xf numFmtId="0" fontId="6" fillId="0" borderId="2" xfId="148" applyFont="1" applyBorder="1" applyAlignment="1">
      <alignment horizontal="center" vertical="center"/>
    </xf>
    <xf numFmtId="0" fontId="6" fillId="0" borderId="5" xfId="148" applyFont="1" applyBorder="1" applyAlignment="1">
      <alignment horizontal="center" vertical="center"/>
    </xf>
    <xf numFmtId="0" fontId="6" fillId="0" borderId="8" xfId="148" applyFont="1" applyFill="1" applyBorder="1" applyAlignment="1">
      <alignment horizontal="center" vertical="center"/>
    </xf>
    <xf numFmtId="0" fontId="6" fillId="0" borderId="8" xfId="148" applyFont="1" applyBorder="1" applyAlignment="1">
      <alignment horizontal="center" vertical="center"/>
    </xf>
    <xf numFmtId="0" fontId="6" fillId="0" borderId="7" xfId="148" applyFont="1" applyBorder="1" applyAlignment="1">
      <alignment horizontal="center" vertical="center" wrapText="1"/>
    </xf>
    <xf numFmtId="0" fontId="6" fillId="0" borderId="2" xfId="148" applyNumberFormat="1" applyFont="1" applyFill="1" applyBorder="1" applyAlignment="1" applyProtection="1">
      <alignment horizontal="center" vertical="center"/>
    </xf>
    <xf numFmtId="0" fontId="6" fillId="0" borderId="5" xfId="148" applyNumberFormat="1" applyFont="1" applyFill="1" applyBorder="1" applyAlignment="1" applyProtection="1">
      <alignment horizontal="center" vertical="center"/>
    </xf>
    <xf numFmtId="0" fontId="6" fillId="0" borderId="4" xfId="148" applyFont="1" applyFill="1" applyBorder="1" applyAlignment="1">
      <alignment horizontal="center" vertical="center"/>
    </xf>
    <xf numFmtId="0" fontId="6" fillId="0" borderId="4" xfId="148" applyFont="1" applyBorder="1" applyAlignment="1">
      <alignment horizontal="center" vertical="center"/>
    </xf>
    <xf numFmtId="0" fontId="6" fillId="0" borderId="4" xfId="148" applyFont="1" applyBorder="1" applyAlignment="1">
      <alignment horizontal="center" vertical="center" wrapText="1"/>
    </xf>
    <xf numFmtId="0" fontId="8" fillId="0" borderId="1" xfId="148" applyNumberFormat="1" applyFont="1" applyFill="1" applyBorder="1" applyAlignment="1" applyProtection="1">
      <alignment horizontal="left" wrapText="1"/>
    </xf>
    <xf numFmtId="0" fontId="8" fillId="0" borderId="4" xfId="148" applyNumberFormat="1" applyFont="1" applyFill="1" applyBorder="1" applyAlignment="1">
      <alignment horizontal="left"/>
    </xf>
    <xf numFmtId="49" fontId="8" fillId="0" borderId="4" xfId="148" applyNumberFormat="1" applyFont="1" applyFill="1" applyBorder="1" applyAlignment="1">
      <alignment horizontal="left"/>
    </xf>
    <xf numFmtId="179" fontId="8" fillId="0" borderId="4" xfId="148" applyNumberFormat="1" applyFont="1" applyFill="1" applyBorder="1" applyAlignment="1">
      <alignment horizontal="right" wrapText="1"/>
    </xf>
    <xf numFmtId="0" fontId="6" fillId="0" borderId="0" xfId="148" applyFont="1" applyAlignment="1">
      <alignment horizontal="right" vertical="center"/>
    </xf>
    <xf numFmtId="0" fontId="6" fillId="0" borderId="6" xfId="148" applyFont="1" applyBorder="1" applyAlignment="1">
      <alignment horizontal="right" vertical="center"/>
    </xf>
    <xf numFmtId="0" fontId="6" fillId="0" borderId="3" xfId="148" applyFont="1" applyBorder="1" applyAlignment="1">
      <alignment horizontal="center" vertical="center"/>
    </xf>
    <xf numFmtId="0" fontId="6" fillId="0" borderId="3" xfId="148" applyNumberFormat="1" applyFont="1" applyFill="1" applyBorder="1" applyAlignment="1" applyProtection="1">
      <alignment horizontal="center" vertical="center"/>
    </xf>
    <xf numFmtId="0" fontId="10" fillId="0" borderId="0" xfId="146" applyFont="1" applyAlignment="1">
      <alignment horizontal="center" vertical="center"/>
    </xf>
    <xf numFmtId="0" fontId="9" fillId="0" borderId="0" xfId="146">
      <alignment vertical="center"/>
    </xf>
    <xf numFmtId="0" fontId="8" fillId="0" borderId="6" xfId="146" applyFont="1" applyBorder="1">
      <alignment vertical="center"/>
    </xf>
    <xf numFmtId="0" fontId="6" fillId="0" borderId="7" xfId="146" applyFont="1" applyFill="1" applyBorder="1" applyAlignment="1">
      <alignment horizontal="center" vertical="center" wrapText="1"/>
    </xf>
    <xf numFmtId="0" fontId="6" fillId="0" borderId="2" xfId="146" applyNumberFormat="1" applyFont="1" applyFill="1" applyBorder="1" applyAlignment="1" applyProtection="1">
      <alignment horizontal="centerContinuous" vertical="center"/>
    </xf>
    <xf numFmtId="0" fontId="6" fillId="0" borderId="5" xfId="146" applyNumberFormat="1" applyFont="1" applyFill="1" applyBorder="1" applyAlignment="1" applyProtection="1">
      <alignment horizontal="centerContinuous" vertical="center"/>
    </xf>
    <xf numFmtId="0" fontId="6" fillId="0" borderId="5" xfId="146" applyFont="1" applyBorder="1" applyAlignment="1">
      <alignment horizontal="centerContinuous" vertical="center"/>
    </xf>
    <xf numFmtId="0" fontId="6" fillId="0" borderId="8" xfId="146" applyFont="1" applyFill="1" applyBorder="1" applyAlignment="1">
      <alignment horizontal="center" vertical="center" wrapText="1"/>
    </xf>
    <xf numFmtId="0" fontId="6" fillId="0" borderId="23" xfId="146" applyFont="1" applyBorder="1" applyAlignment="1">
      <alignment horizontal="center" vertical="center" wrapText="1"/>
    </xf>
    <xf numFmtId="0" fontId="6" fillId="0" borderId="24" xfId="146" applyFont="1" applyBorder="1" applyAlignment="1">
      <alignment horizontal="center" vertical="center" wrapText="1"/>
    </xf>
    <xf numFmtId="0" fontId="6" fillId="0" borderId="20" xfId="146" applyFont="1" applyBorder="1" applyAlignment="1">
      <alignment horizontal="center" vertical="center" wrapText="1"/>
    </xf>
    <xf numFmtId="0" fontId="6" fillId="0" borderId="1" xfId="146" applyFont="1" applyBorder="1" applyAlignment="1">
      <alignment horizontal="center" vertical="center" wrapText="1"/>
    </xf>
    <xf numFmtId="0" fontId="6" fillId="0" borderId="2" xfId="146" applyFont="1" applyBorder="1" applyAlignment="1">
      <alignment horizontal="center" vertical="center" wrapText="1"/>
    </xf>
    <xf numFmtId="0" fontId="6" fillId="0" borderId="4" xfId="146" applyFont="1" applyFill="1" applyBorder="1" applyAlignment="1">
      <alignment horizontal="center" vertical="center" wrapText="1"/>
    </xf>
    <xf numFmtId="0" fontId="6" fillId="0" borderId="25" xfId="146" applyFont="1" applyBorder="1" applyAlignment="1">
      <alignment horizontal="center" vertical="center" wrapText="1"/>
    </xf>
    <xf numFmtId="49" fontId="8" fillId="0" borderId="1" xfId="146" applyNumberFormat="1" applyFont="1" applyFill="1" applyBorder="1" applyAlignment="1">
      <alignment horizontal="left" wrapText="1"/>
    </xf>
    <xf numFmtId="179" fontId="8" fillId="0" borderId="1" xfId="146" applyNumberFormat="1" applyFont="1" applyFill="1" applyBorder="1" applyAlignment="1" applyProtection="1">
      <alignment horizontal="right"/>
    </xf>
    <xf numFmtId="0" fontId="6" fillId="0" borderId="0" xfId="146" applyFont="1" applyAlignment="1">
      <alignment horizontal="right" vertical="center"/>
    </xf>
    <xf numFmtId="0" fontId="6" fillId="0" borderId="6" xfId="146" applyFont="1" applyBorder="1" applyAlignment="1">
      <alignment horizontal="right" vertical="center"/>
    </xf>
    <xf numFmtId="0" fontId="6" fillId="0" borderId="3" xfId="146" applyNumberFormat="1" applyFont="1" applyFill="1" applyBorder="1" applyAlignment="1" applyProtection="1">
      <alignment horizontal="centerContinuous" vertical="center"/>
    </xf>
    <xf numFmtId="0" fontId="6" fillId="0" borderId="5" xfId="146" applyFont="1" applyBorder="1" applyAlignment="1">
      <alignment horizontal="center" vertical="center" wrapText="1"/>
    </xf>
    <xf numFmtId="0" fontId="6" fillId="0" borderId="3" xfId="146" applyFont="1" applyBorder="1" applyAlignment="1">
      <alignment horizontal="center" vertical="center" wrapText="1"/>
    </xf>
    <xf numFmtId="0" fontId="6" fillId="0" borderId="7" xfId="146" applyFont="1" applyBorder="1" applyAlignment="1">
      <alignment horizontal="center" vertical="center" wrapText="1"/>
    </xf>
    <xf numFmtId="0" fontId="6" fillId="0" borderId="2" xfId="146" applyNumberFormat="1" applyFont="1" applyFill="1" applyBorder="1" applyAlignment="1" applyProtection="1">
      <alignment horizontal="center" vertical="center"/>
    </xf>
    <xf numFmtId="0" fontId="6" fillId="0" borderId="5" xfId="146" applyNumberFormat="1" applyFont="1" applyFill="1" applyBorder="1" applyAlignment="1" applyProtection="1">
      <alignment horizontal="center" vertical="center"/>
    </xf>
    <xf numFmtId="0" fontId="6" fillId="0" borderId="3" xfId="146" applyNumberFormat="1" applyFont="1" applyFill="1" applyBorder="1" applyAlignment="1" applyProtection="1">
      <alignment horizontal="center" vertical="center"/>
    </xf>
    <xf numFmtId="0" fontId="6" fillId="0" borderId="4" xfId="146" applyFont="1" applyBorder="1" applyAlignment="1">
      <alignment horizontal="center" vertical="center" wrapText="1"/>
    </xf>
    <xf numFmtId="0" fontId="10" fillId="0" borderId="0" xfId="213" applyNumberFormat="1" applyFont="1" applyFill="1" applyAlignment="1" applyProtection="1">
      <alignment horizontal="center" vertical="center"/>
    </xf>
    <xf numFmtId="0" fontId="10" fillId="0" borderId="0" xfId="213" applyNumberFormat="1" applyFont="1" applyFill="1" applyAlignment="1" applyProtection="1">
      <alignment vertical="center"/>
    </xf>
    <xf numFmtId="0" fontId="8" fillId="0" borderId="6" xfId="145" applyFont="1" applyBorder="1">
      <alignment vertical="center"/>
    </xf>
    <xf numFmtId="0" fontId="9" fillId="0" borderId="0" xfId="145">
      <alignment vertical="center"/>
    </xf>
    <xf numFmtId="0" fontId="6" fillId="0" borderId="1" xfId="145" applyFont="1" applyFill="1" applyBorder="1" applyAlignment="1">
      <alignment horizontal="center" vertical="center"/>
    </xf>
    <xf numFmtId="0" fontId="6" fillId="0" borderId="7" xfId="145" applyFont="1" applyBorder="1" applyAlignment="1">
      <alignment horizontal="center" vertical="center"/>
    </xf>
    <xf numFmtId="0" fontId="6" fillId="0" borderId="2" xfId="145" applyFont="1" applyBorder="1" applyAlignment="1">
      <alignment horizontal="center" vertical="center" wrapText="1"/>
    </xf>
    <xf numFmtId="0" fontId="6" fillId="0" borderId="5" xfId="145" applyFont="1" applyBorder="1" applyAlignment="1">
      <alignment horizontal="center" vertical="center" wrapText="1"/>
    </xf>
    <xf numFmtId="0" fontId="6" fillId="0" borderId="7" xfId="145" applyFont="1" applyFill="1" applyBorder="1" applyAlignment="1">
      <alignment horizontal="center" vertical="center"/>
    </xf>
    <xf numFmtId="0" fontId="6" fillId="0" borderId="8" xfId="145" applyFont="1" applyBorder="1" applyAlignment="1">
      <alignment horizontal="center" vertical="center"/>
    </xf>
    <xf numFmtId="0" fontId="6" fillId="0" borderId="1" xfId="145" applyFont="1" applyBorder="1" applyAlignment="1">
      <alignment horizontal="center" vertical="center" wrapText="1"/>
    </xf>
    <xf numFmtId="0" fontId="6" fillId="0" borderId="3" xfId="145" applyFont="1" applyBorder="1" applyAlignment="1">
      <alignment horizontal="center" vertical="center" wrapText="1"/>
    </xf>
    <xf numFmtId="0" fontId="6" fillId="0" borderId="4" xfId="145" applyFont="1" applyFill="1" applyBorder="1" applyAlignment="1">
      <alignment horizontal="center" vertical="center"/>
    </xf>
    <xf numFmtId="0" fontId="6" fillId="0" borderId="4" xfId="145" applyFont="1" applyBorder="1" applyAlignment="1">
      <alignment horizontal="center" vertical="center"/>
    </xf>
    <xf numFmtId="0" fontId="8" fillId="0" borderId="1" xfId="145" applyNumberFormat="1" applyFont="1" applyFill="1" applyBorder="1" applyAlignment="1" applyProtection="1">
      <alignment horizontal="left"/>
    </xf>
    <xf numFmtId="49" fontId="8" fillId="0" borderId="1" xfId="145" applyNumberFormat="1" applyFont="1" applyFill="1" applyBorder="1" applyAlignment="1" applyProtection="1">
      <alignment horizontal="left"/>
    </xf>
    <xf numFmtId="0" fontId="8" fillId="0" borderId="1" xfId="145" applyNumberFormat="1" applyFont="1" applyFill="1" applyBorder="1" applyAlignment="1" applyProtection="1">
      <alignment horizontal="left" wrapText="1"/>
    </xf>
    <xf numFmtId="179" fontId="8" fillId="0" borderId="1" xfId="145" applyNumberFormat="1" applyFont="1" applyFill="1" applyBorder="1" applyAlignment="1" applyProtection="1">
      <alignment horizontal="right"/>
    </xf>
    <xf numFmtId="49" fontId="8" fillId="0" borderId="1" xfId="141" applyNumberFormat="1" applyFont="1" applyFill="1" applyBorder="1" applyAlignment="1" applyProtection="1">
      <alignment horizontal="left"/>
    </xf>
    <xf numFmtId="49" fontId="9" fillId="3" borderId="1" xfId="0" applyNumberFormat="1" applyFont="1" applyFill="1" applyBorder="1" applyAlignment="1">
      <alignment vertical="center" shrinkToFit="1"/>
    </xf>
    <xf numFmtId="179" fontId="8" fillId="0" borderId="1" xfId="141" applyNumberFormat="1" applyFont="1" applyFill="1" applyBorder="1" applyAlignment="1" applyProtection="1">
      <alignment horizontal="right"/>
    </xf>
    <xf numFmtId="0" fontId="6" fillId="0" borderId="0" xfId="213" applyNumberFormat="1" applyFont="1" applyFill="1" applyAlignment="1" applyProtection="1">
      <alignment horizontal="right" vertical="center"/>
    </xf>
    <xf numFmtId="0" fontId="6" fillId="0" borderId="0" xfId="145" applyFont="1" applyBorder="1" applyAlignment="1">
      <alignment vertical="center"/>
    </xf>
    <xf numFmtId="0" fontId="6" fillId="0" borderId="0" xfId="145" applyFont="1" applyBorder="1" applyAlignment="1">
      <alignment horizontal="right" vertical="center"/>
    </xf>
    <xf numFmtId="0" fontId="6" fillId="0" borderId="7" xfId="145" applyFont="1" applyBorder="1" applyAlignment="1">
      <alignment horizontal="center" vertical="center" wrapText="1"/>
    </xf>
    <xf numFmtId="0" fontId="6" fillId="0" borderId="4" xfId="145" applyFont="1" applyBorder="1" applyAlignment="1">
      <alignment horizontal="center" vertical="center" wrapText="1"/>
    </xf>
    <xf numFmtId="0" fontId="9" fillId="0" borderId="0" xfId="145" applyFont="1">
      <alignment vertical="center"/>
    </xf>
    <xf numFmtId="0" fontId="10" fillId="0" borderId="0" xfId="24" applyNumberFormat="1" applyFont="1" applyFill="1" applyAlignment="1" applyProtection="1">
      <alignment horizontal="center" vertical="center"/>
    </xf>
    <xf numFmtId="0" fontId="9" fillId="0" borderId="0" xfId="143">
      <alignment vertical="center"/>
    </xf>
    <xf numFmtId="0" fontId="8" fillId="0" borderId="6" xfId="143" applyFont="1" applyBorder="1">
      <alignment vertical="center"/>
    </xf>
    <xf numFmtId="0" fontId="6" fillId="0" borderId="1" xfId="143" applyFont="1" applyFill="1" applyBorder="1" applyAlignment="1">
      <alignment horizontal="center" vertical="center" wrapText="1"/>
    </xf>
    <xf numFmtId="0" fontId="6" fillId="0" borderId="1" xfId="143" applyFont="1" applyFill="1" applyBorder="1" applyAlignment="1">
      <alignment horizontal="center" vertical="center"/>
    </xf>
    <xf numFmtId="0" fontId="6" fillId="0" borderId="1" xfId="143" applyFont="1" applyBorder="1" applyAlignment="1">
      <alignment horizontal="center" vertical="center"/>
    </xf>
    <xf numFmtId="0" fontId="6" fillId="0" borderId="2" xfId="143" applyNumberFormat="1" applyFont="1" applyFill="1" applyBorder="1" applyAlignment="1" applyProtection="1">
      <alignment horizontal="centerContinuous" vertical="center"/>
    </xf>
    <xf numFmtId="0" fontId="6" fillId="0" borderId="5" xfId="143" applyNumberFormat="1" applyFont="1" applyFill="1" applyBorder="1" applyAlignment="1" applyProtection="1">
      <alignment horizontal="centerContinuous" vertical="center"/>
    </xf>
    <xf numFmtId="0" fontId="6" fillId="0" borderId="7" xfId="143" applyFont="1" applyFill="1" applyBorder="1" applyAlignment="1">
      <alignment horizontal="center" vertical="center"/>
    </xf>
    <xf numFmtId="0" fontId="6" fillId="0" borderId="7" xfId="143" applyFont="1" applyBorder="1" applyAlignment="1">
      <alignment horizontal="center" vertical="center" wrapText="1"/>
    </xf>
    <xf numFmtId="0" fontId="6" fillId="0" borderId="2" xfId="143" applyNumberFormat="1" applyFont="1" applyFill="1" applyBorder="1" applyAlignment="1" applyProtection="1">
      <alignment horizontal="center" vertical="center"/>
    </xf>
    <xf numFmtId="0" fontId="6" fillId="0" borderId="5" xfId="143" applyNumberFormat="1" applyFont="1" applyFill="1" applyBorder="1" applyAlignment="1" applyProtection="1">
      <alignment horizontal="center" vertical="center"/>
    </xf>
    <xf numFmtId="0" fontId="6" fillId="0" borderId="4" xfId="143" applyFont="1" applyFill="1" applyBorder="1" applyAlignment="1">
      <alignment horizontal="center" vertical="center"/>
    </xf>
    <xf numFmtId="0" fontId="6" fillId="0" borderId="4" xfId="143" applyFont="1" applyBorder="1" applyAlignment="1">
      <alignment horizontal="center" vertical="center" wrapText="1"/>
    </xf>
    <xf numFmtId="0" fontId="8" fillId="0" borderId="1" xfId="143" applyNumberFormat="1" applyFont="1" applyFill="1" applyBorder="1" applyAlignment="1" applyProtection="1">
      <alignment horizontal="left"/>
    </xf>
    <xf numFmtId="49" fontId="8" fillId="0" borderId="1" xfId="143" applyNumberFormat="1" applyFont="1" applyFill="1" applyBorder="1" applyAlignment="1" applyProtection="1">
      <alignment horizontal="left"/>
    </xf>
    <xf numFmtId="4" fontId="8" fillId="0" borderId="1" xfId="143" applyNumberFormat="1" applyFont="1" applyFill="1" applyBorder="1" applyAlignment="1" applyProtection="1">
      <alignment horizontal="right"/>
    </xf>
    <xf numFmtId="0" fontId="6" fillId="0" borderId="0" xfId="143" applyFont="1" applyAlignment="1">
      <alignment horizontal="right" vertical="center"/>
    </xf>
    <xf numFmtId="0" fontId="6" fillId="0" borderId="6" xfId="143" applyFont="1" applyBorder="1" applyAlignment="1">
      <alignment horizontal="right" vertical="center"/>
    </xf>
    <xf numFmtId="0" fontId="6" fillId="0" borderId="3" xfId="143" applyNumberFormat="1" applyFont="1" applyFill="1" applyBorder="1" applyAlignment="1" applyProtection="1">
      <alignment horizontal="centerContinuous" vertical="center"/>
    </xf>
    <xf numFmtId="0" fontId="6" fillId="0" borderId="0" xfId="143" applyFont="1" applyAlignment="1">
      <alignment vertical="center" wrapText="1"/>
    </xf>
    <xf numFmtId="0" fontId="6" fillId="0" borderId="3" xfId="143" applyNumberFormat="1" applyFont="1" applyFill="1" applyBorder="1" applyAlignment="1" applyProtection="1">
      <alignment horizontal="center" vertical="center"/>
    </xf>
    <xf numFmtId="0" fontId="6" fillId="0" borderId="0" xfId="143" applyFont="1" applyFill="1">
      <alignment vertical="center"/>
    </xf>
    <xf numFmtId="0" fontId="10" fillId="0" borderId="0" xfId="210" applyNumberFormat="1" applyFont="1" applyFill="1" applyAlignment="1" applyProtection="1">
      <alignment horizontal="center" vertical="center"/>
    </xf>
    <xf numFmtId="0" fontId="9" fillId="0" borderId="0" xfId="141">
      <alignment vertical="center"/>
    </xf>
    <xf numFmtId="0" fontId="8" fillId="0" borderId="6" xfId="141" applyFont="1" applyBorder="1">
      <alignment vertical="center"/>
    </xf>
    <xf numFmtId="0" fontId="6" fillId="0" borderId="7" xfId="141" applyFont="1" applyFill="1" applyBorder="1" applyAlignment="1">
      <alignment horizontal="center" vertical="center" wrapText="1"/>
    </xf>
    <xf numFmtId="0" fontId="6" fillId="0" borderId="1" xfId="141" applyFont="1" applyFill="1" applyBorder="1" applyAlignment="1">
      <alignment horizontal="center" vertical="center"/>
    </xf>
    <xf numFmtId="0" fontId="6" fillId="0" borderId="7" xfId="141" applyFont="1" applyBorder="1" applyAlignment="1">
      <alignment horizontal="center" vertical="center"/>
    </xf>
    <xf numFmtId="0" fontId="6" fillId="0" borderId="2" xfId="141" applyNumberFormat="1" applyFont="1" applyFill="1" applyBorder="1" applyAlignment="1" applyProtection="1">
      <alignment horizontal="center" vertical="center"/>
    </xf>
    <xf numFmtId="0" fontId="6" fillId="0" borderId="5" xfId="141" applyNumberFormat="1" applyFont="1" applyFill="1" applyBorder="1" applyAlignment="1" applyProtection="1">
      <alignment horizontal="center" vertical="center"/>
    </xf>
    <xf numFmtId="0" fontId="6" fillId="0" borderId="8" xfId="141" applyFont="1" applyFill="1" applyBorder="1" applyAlignment="1">
      <alignment horizontal="center" vertical="center" wrapText="1"/>
    </xf>
    <xf numFmtId="0" fontId="6" fillId="2" borderId="7" xfId="141" applyFont="1" applyFill="1" applyBorder="1" applyAlignment="1">
      <alignment horizontal="center" vertical="center"/>
    </xf>
    <xf numFmtId="0" fontId="6" fillId="0" borderId="8" xfId="141" applyFont="1" applyBorder="1" applyAlignment="1">
      <alignment horizontal="center" vertical="center"/>
    </xf>
    <xf numFmtId="0" fontId="6" fillId="0" borderId="2" xfId="141" applyFont="1" applyBorder="1" applyAlignment="1">
      <alignment horizontal="center" vertical="center" wrapText="1"/>
    </xf>
    <xf numFmtId="0" fontId="6" fillId="0" borderId="5" xfId="141" applyFont="1" applyBorder="1" applyAlignment="1">
      <alignment horizontal="center" vertical="center" wrapText="1"/>
    </xf>
    <xf numFmtId="0" fontId="6" fillId="0" borderId="4" xfId="141" applyFont="1" applyFill="1" applyBorder="1" applyAlignment="1">
      <alignment horizontal="center" vertical="center" wrapText="1"/>
    </xf>
    <xf numFmtId="0" fontId="6" fillId="2" borderId="4" xfId="141" applyFont="1" applyFill="1" applyBorder="1" applyAlignment="1">
      <alignment horizontal="center" vertical="center"/>
    </xf>
    <xf numFmtId="0" fontId="6" fillId="0" borderId="4" xfId="141" applyFont="1" applyBorder="1" applyAlignment="1">
      <alignment horizontal="center" vertical="center"/>
    </xf>
    <xf numFmtId="0" fontId="6" fillId="0" borderId="1" xfId="141" applyFont="1" applyBorder="1" applyAlignment="1">
      <alignment horizontal="center" vertical="center" wrapText="1"/>
    </xf>
    <xf numFmtId="4" fontId="6" fillId="0" borderId="1" xfId="141" applyNumberFormat="1" applyFont="1" applyFill="1" applyBorder="1" applyAlignment="1">
      <alignment horizontal="center" vertical="center" wrapText="1"/>
    </xf>
    <xf numFmtId="0" fontId="8" fillId="0" borderId="1" xfId="141" applyNumberFormat="1" applyFont="1" applyFill="1" applyBorder="1" applyAlignment="1" applyProtection="1">
      <alignment horizontal="left" wrapText="1"/>
    </xf>
    <xf numFmtId="0" fontId="8" fillId="0" borderId="1" xfId="141" applyNumberFormat="1" applyFont="1" applyFill="1" applyBorder="1" applyAlignment="1" applyProtection="1">
      <alignment horizontal="left"/>
    </xf>
    <xf numFmtId="0" fontId="8" fillId="0" borderId="0" xfId="141" applyFont="1" applyAlignment="1">
      <alignment horizontal="left" vertical="center"/>
    </xf>
    <xf numFmtId="0" fontId="7" fillId="0" borderId="0" xfId="141" applyFont="1" applyAlignment="1">
      <alignment horizontal="left" vertical="center"/>
    </xf>
    <xf numFmtId="0" fontId="6" fillId="0" borderId="6" xfId="141" applyFont="1" applyBorder="1" applyAlignment="1">
      <alignment horizontal="right" vertical="center"/>
    </xf>
    <xf numFmtId="0" fontId="6" fillId="0" borderId="3" xfId="141" applyFont="1" applyBorder="1" applyAlignment="1">
      <alignment horizontal="center" vertical="center" wrapText="1"/>
    </xf>
    <xf numFmtId="0" fontId="9" fillId="0" borderId="0" xfId="141" applyFont="1" applyAlignment="1">
      <alignment horizontal="right"/>
    </xf>
    <xf numFmtId="0" fontId="6" fillId="0" borderId="0" xfId="141" applyFont="1" applyBorder="1" applyAlignment="1">
      <alignment horizontal="right" vertical="center"/>
    </xf>
    <xf numFmtId="0" fontId="6" fillId="0" borderId="3" xfId="141" applyNumberFormat="1" applyFont="1" applyFill="1" applyBorder="1" applyAlignment="1" applyProtection="1">
      <alignment horizontal="center" vertical="center"/>
    </xf>
    <xf numFmtId="0" fontId="6" fillId="0" borderId="7" xfId="141" applyFont="1" applyBorder="1" applyAlignment="1">
      <alignment horizontal="center" vertical="center" wrapText="1"/>
    </xf>
    <xf numFmtId="0" fontId="6" fillId="0" borderId="4" xfId="141" applyFont="1" applyBorder="1" applyAlignment="1">
      <alignment horizontal="center" vertical="center" wrapText="1"/>
    </xf>
    <xf numFmtId="0" fontId="10" fillId="0" borderId="0" xfId="208" applyNumberFormat="1" applyFont="1" applyFill="1" applyAlignment="1" applyProtection="1">
      <alignment horizontal="centerContinuous" vertical="center"/>
    </xf>
    <xf numFmtId="0" fontId="9" fillId="0" borderId="0" xfId="195">
      <alignment vertical="center"/>
    </xf>
    <xf numFmtId="0" fontId="0" fillId="0" borderId="20" xfId="0" applyFont="1" applyBorder="1" applyAlignment="1">
      <alignment horizontal="center" vertical="center"/>
    </xf>
    <xf numFmtId="0" fontId="6" fillId="0" borderId="2" xfId="195" applyNumberFormat="1" applyFont="1" applyFill="1" applyBorder="1" applyAlignment="1" applyProtection="1">
      <alignment horizontal="centerContinuous" vertical="center"/>
    </xf>
    <xf numFmtId="0" fontId="6" fillId="0" borderId="5" xfId="195" applyNumberFormat="1" applyFont="1" applyFill="1" applyBorder="1" applyAlignment="1" applyProtection="1">
      <alignment horizontal="centerContinuous" vertical="center"/>
    </xf>
    <xf numFmtId="0" fontId="0" fillId="0" borderId="21" xfId="0" applyBorder="1" applyAlignment="1">
      <alignment horizontal="center" vertical="center"/>
    </xf>
    <xf numFmtId="0" fontId="6" fillId="0" borderId="7" xfId="195" applyFont="1" applyFill="1" applyBorder="1" applyAlignment="1">
      <alignment horizontal="center" vertical="center" wrapText="1"/>
    </xf>
    <xf numFmtId="0" fontId="6" fillId="0" borderId="2" xfId="195" applyFont="1" applyBorder="1" applyAlignment="1">
      <alignment horizontal="center" vertical="center" wrapText="1"/>
    </xf>
    <xf numFmtId="0" fontId="6" fillId="0" borderId="5" xfId="195" applyFont="1" applyBorder="1" applyAlignment="1">
      <alignment horizontal="center" vertical="center" wrapText="1"/>
    </xf>
    <xf numFmtId="0" fontId="6" fillId="0" borderId="3" xfId="195" applyFont="1" applyBorder="1" applyAlignment="1">
      <alignment horizontal="center" vertical="center" wrapText="1"/>
    </xf>
    <xf numFmtId="0" fontId="6" fillId="0" borderId="1" xfId="195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6" fillId="0" borderId="4" xfId="195" applyFont="1" applyFill="1" applyBorder="1" applyAlignment="1">
      <alignment horizontal="center" vertical="center" wrapText="1"/>
    </xf>
    <xf numFmtId="49" fontId="8" fillId="0" borderId="1" xfId="195" applyNumberFormat="1" applyFont="1" applyFill="1" applyBorder="1" applyAlignment="1">
      <alignment horizontal="left" wrapText="1"/>
    </xf>
    <xf numFmtId="179" fontId="8" fillId="0" borderId="4" xfId="195" applyNumberFormat="1" applyFont="1" applyFill="1" applyBorder="1" applyAlignment="1">
      <alignment horizontal="right" wrapText="1"/>
    </xf>
    <xf numFmtId="0" fontId="9" fillId="0" borderId="0" xfId="195" applyAlignment="1">
      <alignment horizontal="centerContinuous" vertical="center"/>
    </xf>
    <xf numFmtId="0" fontId="6" fillId="0" borderId="5" xfId="195" applyFont="1" applyBorder="1" applyAlignment="1">
      <alignment horizontal="centerContinuous" vertical="center"/>
    </xf>
    <xf numFmtId="0" fontId="6" fillId="0" borderId="7" xfId="195" applyFont="1" applyBorder="1" applyAlignment="1">
      <alignment horizontal="center" vertical="center" wrapText="1"/>
    </xf>
    <xf numFmtId="0" fontId="6" fillId="0" borderId="2" xfId="195" applyNumberFormat="1" applyFont="1" applyFill="1" applyBorder="1" applyAlignment="1" applyProtection="1">
      <alignment horizontal="center" vertical="center"/>
    </xf>
    <xf numFmtId="0" fontId="6" fillId="0" borderId="4" xfId="195" applyFont="1" applyBorder="1" applyAlignment="1">
      <alignment horizontal="center" vertical="center" wrapText="1"/>
    </xf>
    <xf numFmtId="182" fontId="8" fillId="0" borderId="4" xfId="195" applyNumberFormat="1" applyFont="1" applyFill="1" applyBorder="1" applyAlignment="1">
      <alignment horizontal="right" wrapText="1"/>
    </xf>
    <xf numFmtId="4" fontId="8" fillId="0" borderId="4" xfId="195" applyNumberFormat="1" applyFont="1" applyFill="1" applyBorder="1" applyAlignment="1">
      <alignment horizontal="right" wrapText="1"/>
    </xf>
    <xf numFmtId="180" fontId="0" fillId="0" borderId="1" xfId="0" applyNumberFormat="1" applyFill="1" applyBorder="1" applyAlignment="1">
      <alignment horizontal="right" wrapText="1"/>
    </xf>
    <xf numFmtId="0" fontId="6" fillId="0" borderId="0" xfId="195" applyFont="1" applyAlignment="1">
      <alignment horizontal="right" vertical="center"/>
    </xf>
    <xf numFmtId="0" fontId="6" fillId="0" borderId="6" xfId="195" applyFont="1" applyBorder="1" applyAlignment="1">
      <alignment horizontal="right" vertical="center"/>
    </xf>
    <xf numFmtId="0" fontId="6" fillId="0" borderId="3" xfId="195" applyNumberFormat="1" applyFont="1" applyFill="1" applyBorder="1" applyAlignment="1" applyProtection="1">
      <alignment horizontal="centerContinuous" vertical="center"/>
    </xf>
    <xf numFmtId="0" fontId="6" fillId="0" borderId="5" xfId="195" applyNumberFormat="1" applyFont="1" applyFill="1" applyBorder="1" applyAlignment="1" applyProtection="1">
      <alignment horizontal="center" vertical="center"/>
    </xf>
    <xf numFmtId="0" fontId="6" fillId="0" borderId="3" xfId="195" applyNumberFormat="1" applyFont="1" applyFill="1" applyBorder="1" applyAlignment="1" applyProtection="1">
      <alignment horizontal="center" vertical="center"/>
    </xf>
    <xf numFmtId="0" fontId="10" fillId="0" borderId="0" xfId="196" applyNumberFormat="1" applyFont="1" applyFill="1" applyAlignment="1" applyProtection="1">
      <alignment horizontal="center" vertical="center"/>
    </xf>
    <xf numFmtId="0" fontId="8" fillId="0" borderId="0" xfId="196" applyFont="1" applyFill="1" applyAlignment="1">
      <alignment horizontal="center" vertical="center"/>
    </xf>
    <xf numFmtId="177" fontId="6" fillId="0" borderId="0" xfId="196" applyNumberFormat="1" applyFont="1" applyFill="1" applyAlignment="1" applyProtection="1">
      <alignment horizontal="right" vertical="center"/>
    </xf>
    <xf numFmtId="177" fontId="8" fillId="0" borderId="6" xfId="196" applyNumberFormat="1" applyFont="1" applyFill="1" applyBorder="1" applyAlignment="1">
      <alignment horizontal="center" vertical="center"/>
    </xf>
    <xf numFmtId="0" fontId="8" fillId="0" borderId="6" xfId="196" applyFont="1" applyFill="1" applyBorder="1" applyAlignment="1">
      <alignment horizontal="center" vertical="center"/>
    </xf>
    <xf numFmtId="0" fontId="6" fillId="0" borderId="1" xfId="196" applyNumberFormat="1" applyFont="1" applyFill="1" applyBorder="1" applyAlignment="1" applyProtection="1">
      <alignment horizontal="centerContinuous" vertical="center"/>
    </xf>
    <xf numFmtId="0" fontId="6" fillId="0" borderId="1" xfId="196" applyNumberFormat="1" applyFont="1" applyFill="1" applyBorder="1" applyAlignment="1" applyProtection="1">
      <alignment horizontal="center" vertical="center"/>
    </xf>
    <xf numFmtId="177" fontId="6" fillId="0" borderId="7" xfId="196" applyNumberFormat="1" applyFont="1" applyFill="1" applyBorder="1" applyAlignment="1" applyProtection="1">
      <alignment horizontal="center" vertical="center"/>
    </xf>
    <xf numFmtId="177" fontId="6" fillId="0" borderId="1" xfId="196" applyNumberFormat="1" applyFont="1" applyFill="1" applyBorder="1" applyAlignment="1" applyProtection="1">
      <alignment horizontal="center" vertical="center"/>
    </xf>
    <xf numFmtId="0" fontId="8" fillId="0" borderId="2" xfId="57" applyFont="1" applyFill="1" applyBorder="1" applyAlignment="1">
      <alignment vertical="center" wrapText="1"/>
    </xf>
    <xf numFmtId="179" fontId="8" fillId="0" borderId="1" xfId="47" applyNumberFormat="1" applyFont="1" applyFill="1" applyBorder="1" applyAlignment="1" applyProtection="1">
      <alignment horizontal="right" vertical="center" wrapText="1"/>
    </xf>
    <xf numFmtId="0" fontId="8" fillId="0" borderId="5" xfId="57" applyFont="1" applyFill="1" applyBorder="1" applyAlignment="1">
      <alignment vertical="center"/>
    </xf>
    <xf numFmtId="179" fontId="8" fillId="0" borderId="7" xfId="47" applyNumberFormat="1" applyFont="1" applyFill="1" applyBorder="1" applyAlignment="1" applyProtection="1">
      <alignment horizontal="right" wrapText="1"/>
    </xf>
    <xf numFmtId="0" fontId="8" fillId="0" borderId="0" xfId="197" applyFont="1" applyFill="1" applyAlignment="1">
      <alignment vertical="center"/>
    </xf>
    <xf numFmtId="179" fontId="8" fillId="0" borderId="1" xfId="196" applyNumberFormat="1" applyFont="1" applyFill="1" applyBorder="1" applyAlignment="1" applyProtection="1">
      <alignment horizontal="right" vertical="center" wrapText="1"/>
    </xf>
    <xf numFmtId="179" fontId="9" fillId="0" borderId="1" xfId="47" applyNumberFormat="1" applyFill="1" applyBorder="1" applyAlignment="1">
      <alignment horizontal="right"/>
    </xf>
    <xf numFmtId="179" fontId="8" fillId="0" borderId="4" xfId="196" applyNumberFormat="1" applyFont="1" applyFill="1" applyBorder="1" applyAlignment="1" applyProtection="1">
      <alignment horizontal="right" vertical="center" wrapText="1"/>
    </xf>
    <xf numFmtId="0" fontId="8" fillId="0" borderId="2" xfId="57" applyFont="1" applyFill="1" applyBorder="1" applyAlignment="1">
      <alignment vertical="center"/>
    </xf>
    <xf numFmtId="0" fontId="8" fillId="0" borderId="24" xfId="57" applyFont="1" applyFill="1" applyBorder="1" applyAlignment="1">
      <alignment vertical="center"/>
    </xf>
    <xf numFmtId="181" fontId="8" fillId="0" borderId="2" xfId="57" applyNumberFormat="1" applyFont="1" applyFill="1" applyBorder="1" applyAlignment="1" applyProtection="1">
      <alignment vertical="center"/>
    </xf>
    <xf numFmtId="0" fontId="8" fillId="0" borderId="6" xfId="57" applyFont="1" applyFill="1" applyBorder="1" applyAlignment="1">
      <alignment vertical="center"/>
    </xf>
    <xf numFmtId="49" fontId="8" fillId="0" borderId="1" xfId="196" applyNumberFormat="1" applyFont="1" applyFill="1" applyBorder="1" applyAlignment="1" applyProtection="1">
      <alignment vertical="center"/>
    </xf>
    <xf numFmtId="0" fontId="8" fillId="0" borderId="1" xfId="57" applyFont="1" applyFill="1" applyBorder="1" applyAlignment="1">
      <alignment vertical="center"/>
    </xf>
    <xf numFmtId="49" fontId="8" fillId="0" borderId="2" xfId="196" applyNumberFormat="1" applyFont="1" applyFill="1" applyBorder="1" applyAlignment="1" applyProtection="1">
      <alignment vertical="center"/>
    </xf>
    <xf numFmtId="179" fontId="8" fillId="0" borderId="1" xfId="47" applyNumberFormat="1" applyFont="1" applyFill="1" applyBorder="1" applyAlignment="1" applyProtection="1">
      <alignment horizontal="right" wrapText="1"/>
    </xf>
    <xf numFmtId="182" fontId="9" fillId="0" borderId="1" xfId="47" applyNumberFormat="1" applyFont="1" applyFill="1" applyBorder="1" applyAlignment="1">
      <alignment horizontal="right"/>
    </xf>
    <xf numFmtId="179" fontId="9" fillId="0" borderId="1" xfId="47" applyNumberFormat="1" applyFont="1" applyFill="1" applyBorder="1" applyAlignment="1">
      <alignment horizontal="right"/>
    </xf>
    <xf numFmtId="179" fontId="0" fillId="0" borderId="1" xfId="0" applyNumberFormat="1" applyBorder="1">
      <alignment vertical="center"/>
    </xf>
    <xf numFmtId="49" fontId="6" fillId="0" borderId="2" xfId="196" applyNumberFormat="1" applyFont="1" applyFill="1" applyBorder="1" applyAlignment="1" applyProtection="1">
      <alignment horizontal="center" vertical="center"/>
    </xf>
    <xf numFmtId="179" fontId="8" fillId="0" borderId="1" xfId="47" applyNumberFormat="1" applyFont="1" applyFill="1" applyBorder="1" applyAlignment="1" applyProtection="1">
      <alignment horizontal="right" vertical="center"/>
    </xf>
    <xf numFmtId="0" fontId="4" fillId="0" borderId="0" xfId="197" applyFont="1" applyAlignment="1">
      <alignment horizontal="left"/>
    </xf>
    <xf numFmtId="0" fontId="4" fillId="0" borderId="0" xfId="197" applyFont="1" applyAlignment="1">
      <alignment horizontal="left" vertical="center" wrapText="1"/>
    </xf>
    <xf numFmtId="0" fontId="5" fillId="0" borderId="0" xfId="191" applyFont="1" applyAlignment="1">
      <alignment horizontal="center" vertical="center"/>
    </xf>
    <xf numFmtId="0" fontId="3" fillId="0" borderId="0" xfId="191" applyFont="1" applyAlignment="1">
      <alignment horizontal="left" vertical="center"/>
    </xf>
    <xf numFmtId="0" fontId="3" fillId="0" borderId="0" xfId="191" applyFont="1">
      <alignment vertical="center"/>
    </xf>
    <xf numFmtId="0" fontId="3" fillId="0" borderId="0" xfId="174" applyFont="1" applyAlignment="1"/>
    <xf numFmtId="0" fontId="9" fillId="0" borderId="0" xfId="174">
      <alignment vertical="center"/>
    </xf>
    <xf numFmtId="0" fontId="9" fillId="0" borderId="0" xfId="174" applyFont="1" applyFill="1" applyAlignment="1"/>
    <xf numFmtId="0" fontId="14" fillId="0" borderId="0" xfId="174" applyFont="1" applyFill="1" applyAlignment="1">
      <alignment horizontal="left" vertical="center"/>
    </xf>
    <xf numFmtId="0" fontId="15" fillId="0" borderId="0" xfId="174" applyNumberFormat="1" applyFont="1" applyFill="1" applyAlignment="1" applyProtection="1">
      <alignment horizontal="center"/>
    </xf>
    <xf numFmtId="0" fontId="16" fillId="0" borderId="0" xfId="174" applyFont="1" applyFill="1" applyAlignment="1">
      <alignment horizontal="center"/>
    </xf>
    <xf numFmtId="0" fontId="17" fillId="0" borderId="0" xfId="174" applyFont="1" applyAlignment="1">
      <alignment horizontal="center" vertical="center"/>
    </xf>
    <xf numFmtId="57" fontId="15" fillId="0" borderId="0" xfId="174" applyNumberFormat="1" applyFont="1" applyFill="1" applyAlignment="1" applyProtection="1">
      <alignment horizontal="center"/>
    </xf>
    <xf numFmtId="0" fontId="5" fillId="0" borderId="0" xfId="174" applyFont="1" applyFill="1" applyAlignment="1">
      <alignment horizontal="center"/>
    </xf>
    <xf numFmtId="31" fontId="5" fillId="0" borderId="0" xfId="174" applyNumberFormat="1" applyFont="1" applyFill="1" applyAlignment="1">
      <alignment horizontal="center"/>
    </xf>
    <xf numFmtId="0" fontId="9" fillId="0" borderId="0" xfId="174" applyFont="1" applyAlignment="1"/>
    <xf numFmtId="182" fontId="9" fillId="0" borderId="0" xfId="174" applyNumberFormat="1" applyFont="1" applyFill="1" applyAlignment="1" applyProtection="1"/>
    <xf numFmtId="0" fontId="9" fillId="0" borderId="0" xfId="174" applyFill="1">
      <alignment vertical="center"/>
    </xf>
    <xf numFmtId="0" fontId="15" fillId="0" borderId="0" xfId="174" applyFont="1" applyFill="1" applyAlignment="1"/>
    <xf numFmtId="49" fontId="15" fillId="0" borderId="0" xfId="174" applyNumberFormat="1" applyFont="1" applyFill="1" applyAlignment="1" applyProtection="1"/>
    <xf numFmtId="182" fontId="18" fillId="0" borderId="0" xfId="174" applyNumberFormat="1" applyFont="1" applyFill="1" applyAlignment="1"/>
    <xf numFmtId="49" fontId="9" fillId="0" borderId="0" xfId="174" applyNumberFormat="1" applyFont="1" applyFill="1" applyAlignment="1" applyProtection="1"/>
    <xf numFmtId="0" fontId="19" fillId="0" borderId="0" xfId="174" applyFont="1" applyAlignment="1"/>
    <xf numFmtId="0" fontId="19" fillId="0" borderId="0" xfId="174" applyFont="1" applyFill="1" applyAlignment="1"/>
  </cellXfs>
  <cellStyles count="219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60% - 着色 2" xfId="5"/>
    <cellStyle name="货币" xfId="6" builtinId="4"/>
    <cellStyle name="千位分隔[0]" xfId="7" builtinId="6"/>
    <cellStyle name="计算 2" xfId="8"/>
    <cellStyle name="常规 26 2" xfId="9"/>
    <cellStyle name="40% - 强调文字颜色 3" xfId="10" builtinId="39"/>
    <cellStyle name="差" xfId="11" builtinId="27"/>
    <cellStyle name="千位分隔" xfId="12" builtinId="3"/>
    <cellStyle name="20% - 强调文字颜色 3 2 2" xfId="13"/>
    <cellStyle name="60% - 强调文字颜色 3" xfId="14" builtinId="40"/>
    <cellStyle name="超链接" xfId="15" builtinId="8"/>
    <cellStyle name="百分比" xfId="16" builtinId="5"/>
    <cellStyle name="20% - 强调文字颜色 2 2 2" xfId="17"/>
    <cellStyle name="好_StartUp" xfId="18"/>
    <cellStyle name="已访问的超链接" xfId="19" builtinId="9"/>
    <cellStyle name="常规 6" xfId="20"/>
    <cellStyle name="注释" xfId="21" builtinId="10"/>
    <cellStyle name="60% - 强调文字颜色 2" xfId="22" builtinId="36"/>
    <cellStyle name="标题 4" xfId="23" builtinId="19"/>
    <cellStyle name="千位分隔[0] 7 2" xfId="24"/>
    <cellStyle name="警告文本" xfId="25" builtinId="11"/>
    <cellStyle name="常规 5 2" xfId="26"/>
    <cellStyle name="标题" xfId="27" builtinId="15"/>
    <cellStyle name="解释性文本" xfId="28" builtinId="53"/>
    <cellStyle name="标题 1" xfId="29" builtinId="16"/>
    <cellStyle name="标题 2" xfId="30" builtinId="17"/>
    <cellStyle name="60% - 强调文字颜色 1" xfId="31" builtinId="32"/>
    <cellStyle name="标题 3" xfId="32" builtinId="18"/>
    <cellStyle name="60% - 强调文字颜色 4" xfId="33" builtinId="44"/>
    <cellStyle name="输出" xfId="34" builtinId="21"/>
    <cellStyle name="计算" xfId="35" builtinId="22"/>
    <cellStyle name="40% - 强调文字颜色 4 2" xfId="36"/>
    <cellStyle name="检查单元格" xfId="37" builtinId="23"/>
    <cellStyle name="20% - 着色 1 2" xfId="38"/>
    <cellStyle name="20% - 强调文字颜色 6" xfId="39" builtinId="50"/>
    <cellStyle name="强调文字颜色 2" xfId="40" builtinId="33"/>
    <cellStyle name="40% - 着色 5 2" xfId="41"/>
    <cellStyle name="链接单元格" xfId="42" builtinId="24"/>
    <cellStyle name="汇总" xfId="43" builtinId="25"/>
    <cellStyle name="好" xfId="44" builtinId="26"/>
    <cellStyle name="着色 5" xfId="45"/>
    <cellStyle name="适中" xfId="46" builtinId="28"/>
    <cellStyle name="常规 8 2" xfId="47"/>
    <cellStyle name="20% - 强调文字颜色 5" xfId="48" builtinId="46"/>
    <cellStyle name="千位分隔[0] 11 2" xfId="49"/>
    <cellStyle name="强调文字颜色 1" xfId="50" builtinId="29"/>
    <cellStyle name="20% - 强调文字颜色 1" xfId="51" builtinId="30"/>
    <cellStyle name="40% - 强调文字颜色 1" xfId="52" builtinId="31"/>
    <cellStyle name="输出 2" xfId="53"/>
    <cellStyle name="20% - 强调文字颜色 2" xfId="54" builtinId="34"/>
    <cellStyle name="40% - 强调文字颜色 2" xfId="55" builtinId="35"/>
    <cellStyle name="强调文字颜色 3" xfId="56" builtinId="37"/>
    <cellStyle name="常规 3 2" xfId="57"/>
    <cellStyle name="20% - 强调文字颜色 4 2 2" xfId="58"/>
    <cellStyle name="强调文字颜色 4" xfId="59" builtinId="41"/>
    <cellStyle name="20% - 强调文字颜色 4" xfId="60" builtinId="42"/>
    <cellStyle name="40% - 强调文字颜色 4" xfId="61" builtinId="43"/>
    <cellStyle name="20% - 着色 1" xfId="62"/>
    <cellStyle name="强调文字颜色 5" xfId="63" builtinId="45"/>
    <cellStyle name="40% - 强调文字颜色 5" xfId="64" builtinId="47"/>
    <cellStyle name="20% - 着色 2" xfId="65"/>
    <cellStyle name="60% - 强调文字颜色 5" xfId="66" builtinId="48"/>
    <cellStyle name="千位分隔[0] 5" xfId="67"/>
    <cellStyle name="强调文字颜色 6" xfId="68" builtinId="49"/>
    <cellStyle name="适中 2" xfId="69"/>
    <cellStyle name="20% - 着色 3" xfId="70"/>
    <cellStyle name="40% - 强调文字颜色 6" xfId="71" builtinId="51"/>
    <cellStyle name="60% - 强调文字颜色 6" xfId="72" builtinId="52"/>
    <cellStyle name="着色 4" xfId="73"/>
    <cellStyle name="20% - 强调文字颜色 3 2" xfId="74"/>
    <cellStyle name="20% - 强调文字颜色 1 2 2" xfId="75"/>
    <cellStyle name="20% - 强调文字颜色 2 2" xfId="76"/>
    <cellStyle name="常规 3" xfId="77"/>
    <cellStyle name="20% - 强调文字颜色 4 2" xfId="78"/>
    <cellStyle name="20% - 强调文字颜色 5 2" xfId="79"/>
    <cellStyle name="40% - 着色 2" xfId="80"/>
    <cellStyle name="20% - 强调文字颜色 5 2 2" xfId="81"/>
    <cellStyle name="20% - 强调文字颜色 6 2" xfId="82"/>
    <cellStyle name="20% - 强调文字颜色 6 2 2" xfId="83"/>
    <cellStyle name="40% - 强调文字颜色 5 2" xfId="84"/>
    <cellStyle name="20% - 着色 2 2" xfId="85"/>
    <cellStyle name="40% - 强调文字颜色 6 2" xfId="86"/>
    <cellStyle name="20% - 着色 3 2" xfId="87"/>
    <cellStyle name="20% - 着色 4" xfId="88"/>
    <cellStyle name="常规 13" xfId="89"/>
    <cellStyle name="20% - 着色 4 2" xfId="90"/>
    <cellStyle name="着色 1" xfId="91"/>
    <cellStyle name="20% - 着色 5" xfId="92"/>
    <cellStyle name="20% - 着色 5 2" xfId="93"/>
    <cellStyle name="着色 2" xfId="94"/>
    <cellStyle name="20% - 着色 6" xfId="95"/>
    <cellStyle name="20% - 着色 6 2" xfId="96"/>
    <cellStyle name="40% - 强调文字颜色 1 2" xfId="97"/>
    <cellStyle name="40% - 强调文字颜色 1 2 2" xfId="98"/>
    <cellStyle name="40% - 强调文字颜色 2 2" xfId="99"/>
    <cellStyle name="40% - 强调文字颜色 2 2 2" xfId="100"/>
    <cellStyle name="40% - 强调文字颜色 3 2" xfId="101"/>
    <cellStyle name="40% - 强调文字颜色 3 2 2" xfId="102"/>
    <cellStyle name="检查单元格 2" xfId="103"/>
    <cellStyle name="40% - 强调文字颜色 4 2 2" xfId="104"/>
    <cellStyle name="40% - 强调文字颜色 5 2 2" xfId="105"/>
    <cellStyle name="40% - 强调文字颜色 6 2 2" xfId="106"/>
    <cellStyle name="40% - 着色 1" xfId="107"/>
    <cellStyle name="40% - 着色 1 2" xfId="108"/>
    <cellStyle name="40% - 着色 2 2" xfId="109"/>
    <cellStyle name="40% - 着色 3" xfId="110"/>
    <cellStyle name="40% - 着色 3 2" xfId="111"/>
    <cellStyle name="40% - 着色 4" xfId="112"/>
    <cellStyle name="40% - 着色 4 2" xfId="113"/>
    <cellStyle name="40% - 着色 5" xfId="114"/>
    <cellStyle name="40% - 着色 6" xfId="115"/>
    <cellStyle name="40% - 着色 6 2" xfId="116"/>
    <cellStyle name="着色 6" xfId="117"/>
    <cellStyle name="60% - 强调文字颜色 1 2" xfId="118"/>
    <cellStyle name="常规 5" xfId="119"/>
    <cellStyle name="60% - 强调文字颜色 2 2" xfId="120"/>
    <cellStyle name="60% - 强调文字颜色 3 2" xfId="121"/>
    <cellStyle name="60% - 强调文字颜色 4 2" xfId="122"/>
    <cellStyle name="60% - 强调文字颜色 5 2" xfId="123"/>
    <cellStyle name="60% - 强调文字颜色 6 2" xfId="124"/>
    <cellStyle name="60% - 着色 1" xfId="125"/>
    <cellStyle name="60% - 着色 3" xfId="126"/>
    <cellStyle name="60% - 着色 4" xfId="127"/>
    <cellStyle name="60% - 着色 5" xfId="128"/>
    <cellStyle name="60% - 着色 6" xfId="129"/>
    <cellStyle name="常规 2" xfId="130"/>
    <cellStyle name="ColLevel_1" xfId="131"/>
    <cellStyle name="强调文字颜色 1 2" xfId="132"/>
    <cellStyle name="RowLevel_1" xfId="133"/>
    <cellStyle name="差 2" xfId="134"/>
    <cellStyle name="差_（新增预算公开表20160201）2016年鞍山市市本级一般公共预算经济分类预算表" xfId="135"/>
    <cellStyle name="差_StartUp" xfId="136"/>
    <cellStyle name="差_填报模板 " xfId="137"/>
    <cellStyle name="常规 21 2" xfId="138"/>
    <cellStyle name="常规 16 2" xfId="139"/>
    <cellStyle name="常规 10" xfId="140"/>
    <cellStyle name="常规 10 2" xfId="141"/>
    <cellStyle name="常规 11" xfId="142"/>
    <cellStyle name="常规 11 2" xfId="143"/>
    <cellStyle name="常规 12" xfId="144"/>
    <cellStyle name="常规 12 2" xfId="145"/>
    <cellStyle name="常规 13 2" xfId="146"/>
    <cellStyle name="常规 14" xfId="147"/>
    <cellStyle name="常规 14 2" xfId="148"/>
    <cellStyle name="常规 15" xfId="149"/>
    <cellStyle name="常规 20 2" xfId="150"/>
    <cellStyle name="常规 15 2" xfId="151"/>
    <cellStyle name="常规 21" xfId="152"/>
    <cellStyle name="常规 16" xfId="153"/>
    <cellStyle name="常规 17" xfId="154"/>
    <cellStyle name="常规 22 2" xfId="155"/>
    <cellStyle name="常规 17 2" xfId="156"/>
    <cellStyle name="常规 23 2" xfId="157"/>
    <cellStyle name="常规 18 2" xfId="158"/>
    <cellStyle name="常规 24 2" xfId="159"/>
    <cellStyle name="常规 19 2" xfId="160"/>
    <cellStyle name="常规 2 10" xfId="161"/>
    <cellStyle name="常规 2 11" xfId="162"/>
    <cellStyle name="常规 2 12" xfId="163"/>
    <cellStyle name="常规 2 13" xfId="164"/>
    <cellStyle name="常规 2 14" xfId="165"/>
    <cellStyle name="常规 2 20" xfId="166"/>
    <cellStyle name="常规 2 15" xfId="167"/>
    <cellStyle name="常规 2 21" xfId="168"/>
    <cellStyle name="常规 2 16" xfId="169"/>
    <cellStyle name="常规 2 22" xfId="170"/>
    <cellStyle name="常规 2 17" xfId="171"/>
    <cellStyle name="常规 2 23" xfId="172"/>
    <cellStyle name="常规 2 18" xfId="173"/>
    <cellStyle name="常规 2 24" xfId="174"/>
    <cellStyle name="常规 2 19" xfId="175"/>
    <cellStyle name="常规 2 2" xfId="176"/>
    <cellStyle name="常规 2 3" xfId="177"/>
    <cellStyle name="常规 2 4" xfId="178"/>
    <cellStyle name="强调文字颜色 4 2" xfId="179"/>
    <cellStyle name="常规 2 5" xfId="180"/>
    <cellStyle name="常规 2 6" xfId="181"/>
    <cellStyle name="常规 2 7" xfId="182"/>
    <cellStyle name="输入 2" xfId="183"/>
    <cellStyle name="常规 2 8" xfId="184"/>
    <cellStyle name="常规 2 9" xfId="185"/>
    <cellStyle name="常规 24" xfId="186"/>
    <cellStyle name="常规 25 2" xfId="187"/>
    <cellStyle name="常规 4" xfId="188"/>
    <cellStyle name="注释 2" xfId="189"/>
    <cellStyle name="常规 6 2" xfId="190"/>
    <cellStyle name="常规 7 2" xfId="191"/>
    <cellStyle name="常规_2014年政府预算公开模板" xfId="192"/>
    <cellStyle name="常规 8" xfId="193"/>
    <cellStyle name="常规 9" xfId="194"/>
    <cellStyle name="常规 9 2" xfId="195"/>
    <cellStyle name="常规_Sheet1 2" xfId="196"/>
    <cellStyle name="常规_附件1：2016年部门预算和“三公”经费预算公开表样" xfId="197"/>
    <cellStyle name="好 2" xfId="198"/>
    <cellStyle name="好_（新增预算公开表20160201）2016年鞍山市市本级一般公共预算经济分类预算表" xfId="199"/>
    <cellStyle name="好_填报模板 " xfId="200"/>
    <cellStyle name="千位分隔[0] 11" xfId="201"/>
    <cellStyle name="千位分隔[0] 14 2" xfId="202"/>
    <cellStyle name="千位分隔[0] 17" xfId="203"/>
    <cellStyle name="千位分隔[0] 17 2" xfId="204"/>
    <cellStyle name="千位分隔[0] 18 2" xfId="205"/>
    <cellStyle name="千位分隔[0] 21 2" xfId="206"/>
    <cellStyle name="强调文字颜色 6 2" xfId="207"/>
    <cellStyle name="千位分隔[0] 5 2" xfId="208"/>
    <cellStyle name="千位分隔[0] 6" xfId="209"/>
    <cellStyle name="千位分隔[0] 6 2" xfId="210"/>
    <cellStyle name="千位分隔[0] 7" xfId="211"/>
    <cellStyle name="千位分隔[0] 8" xfId="212"/>
    <cellStyle name="千位分隔[0] 8 2" xfId="213"/>
    <cellStyle name="强调文字颜色 2 2" xfId="214"/>
    <cellStyle name="强调文字颜色 3 2" xfId="215"/>
    <cellStyle name="强调文字颜色 5 2" xfId="216"/>
    <cellStyle name="着色 3" xfId="217"/>
    <cellStyle name="注释 2 2" xfId="21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2"/>
  <sheetViews>
    <sheetView showGridLines="0" showZeros="0" workbookViewId="0">
      <selection activeCell="A1" sqref="A1"/>
    </sheetView>
  </sheetViews>
  <sheetFormatPr defaultColWidth="9" defaultRowHeight="13.5"/>
  <sheetData>
    <row r="1" ht="14.25" customHeight="1" spans="1:26">
      <c r="A1" s="478"/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</row>
    <row r="2" customHeight="1" spans="1:26">
      <c r="A2" s="479"/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</row>
    <row r="3" customHeight="1" spans="1:26">
      <c r="A3" s="479"/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</row>
    <row r="4" customHeight="1" spans="1:26">
      <c r="A4" s="479"/>
      <c r="B4" s="479"/>
      <c r="C4" s="479"/>
      <c r="D4" s="479"/>
      <c r="E4" s="479"/>
      <c r="F4" s="479"/>
      <c r="G4" s="479"/>
      <c r="H4" s="480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9"/>
      <c r="Z4" s="479"/>
    </row>
    <row r="5" ht="18.75" customHeight="1" spans="1:26">
      <c r="A5" s="481" t="s">
        <v>0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9"/>
      <c r="X5" s="490"/>
      <c r="Y5" s="490"/>
      <c r="Z5" s="490"/>
    </row>
    <row r="6" customHeight="1" spans="1:26">
      <c r="A6" s="479"/>
      <c r="B6" s="479"/>
      <c r="C6" s="479"/>
      <c r="D6" s="480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80"/>
      <c r="V6" s="480"/>
      <c r="W6" s="480"/>
      <c r="X6" s="480"/>
      <c r="Y6" s="479"/>
      <c r="Z6" s="479"/>
    </row>
    <row r="7" customHeight="1" spans="1:26">
      <c r="A7" s="479"/>
      <c r="B7" s="479"/>
      <c r="C7" s="479"/>
      <c r="D7" s="480"/>
      <c r="E7" s="479"/>
      <c r="F7" s="479"/>
      <c r="G7" s="479"/>
      <c r="H7" s="479"/>
      <c r="I7" s="479"/>
      <c r="J7" s="479"/>
      <c r="K7" s="479"/>
      <c r="L7" s="479"/>
      <c r="M7" s="479"/>
      <c r="N7" s="480"/>
      <c r="O7" s="480"/>
      <c r="P7" s="479"/>
      <c r="Q7" s="479"/>
      <c r="R7" s="479"/>
      <c r="S7" s="479"/>
      <c r="T7" s="479"/>
      <c r="U7" s="480"/>
      <c r="V7" s="480"/>
      <c r="W7" s="480"/>
      <c r="X7" s="480"/>
      <c r="Y7" s="479"/>
      <c r="Z7" s="479"/>
    </row>
    <row r="8" s="44" customFormat="1" ht="31.5" spans="1:26">
      <c r="A8" s="482" t="s">
        <v>1</v>
      </c>
      <c r="B8" s="482"/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91"/>
      <c r="R8" s="491"/>
      <c r="S8" s="491"/>
      <c r="T8" s="492"/>
      <c r="U8" s="493">
        <v>891.25</v>
      </c>
      <c r="V8" s="491"/>
      <c r="W8" s="491"/>
      <c r="X8" s="491"/>
      <c r="Y8" s="490"/>
      <c r="Z8" s="490"/>
    </row>
    <row r="9" ht="18.75" spans="1:26">
      <c r="A9" s="483"/>
      <c r="B9" s="483"/>
      <c r="C9" s="483"/>
      <c r="D9" s="483"/>
      <c r="E9" s="483"/>
      <c r="F9" s="483"/>
      <c r="G9" s="483"/>
      <c r="H9" s="483"/>
      <c r="I9" s="483"/>
      <c r="J9" s="483"/>
      <c r="K9" s="483"/>
      <c r="L9" s="483"/>
      <c r="M9" s="483"/>
      <c r="N9" s="483"/>
      <c r="O9" s="483"/>
      <c r="P9" s="480"/>
      <c r="Q9" s="479"/>
      <c r="R9" s="479"/>
      <c r="S9" s="479"/>
      <c r="T9" s="494"/>
      <c r="U9" s="480"/>
      <c r="V9" s="480"/>
      <c r="W9" s="480"/>
      <c r="X9" s="480"/>
      <c r="Y9" s="479"/>
      <c r="Z9" s="479"/>
    </row>
    <row r="10" spans="1:26">
      <c r="A10" s="480"/>
      <c r="B10" s="480"/>
      <c r="C10" s="479"/>
      <c r="D10" s="480"/>
      <c r="E10" s="480"/>
      <c r="F10" s="479"/>
      <c r="G10" s="479"/>
      <c r="H10" s="480"/>
      <c r="I10" s="479"/>
      <c r="J10" s="479"/>
      <c r="K10" s="479"/>
      <c r="L10" s="479"/>
      <c r="M10" s="479"/>
      <c r="N10" s="480"/>
      <c r="O10" s="480"/>
      <c r="P10" s="479"/>
      <c r="Q10" s="479"/>
      <c r="R10" s="479"/>
      <c r="S10" s="479"/>
      <c r="T10" s="479"/>
      <c r="U10" s="480"/>
      <c r="V10" s="480"/>
      <c r="W10" s="479"/>
      <c r="X10" s="480"/>
      <c r="Y10" s="479"/>
      <c r="Z10" s="479"/>
    </row>
    <row r="11" ht="25.5" spans="1:26">
      <c r="A11" s="484"/>
      <c r="B11" s="484"/>
      <c r="C11" s="484"/>
      <c r="D11" s="484"/>
      <c r="E11" s="484"/>
      <c r="F11" s="484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79"/>
      <c r="R11" s="479"/>
      <c r="S11" s="479"/>
      <c r="T11" s="479"/>
      <c r="U11" s="480"/>
      <c r="V11" s="480"/>
      <c r="W11" s="479"/>
      <c r="X11" s="480"/>
      <c r="Y11" s="479"/>
      <c r="Z11" s="479"/>
    </row>
    <row r="12" ht="31.5" spans="1:26">
      <c r="A12" s="485"/>
      <c r="B12" s="482"/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79"/>
      <c r="R12" s="479"/>
      <c r="S12" s="480"/>
      <c r="T12" s="480"/>
      <c r="U12" s="480"/>
      <c r="V12" s="480"/>
      <c r="W12" s="480"/>
      <c r="X12" s="480"/>
      <c r="Y12" s="479"/>
      <c r="Z12" s="479"/>
    </row>
    <row r="13" spans="1:26">
      <c r="A13" s="479"/>
      <c r="B13" s="479"/>
      <c r="C13" s="479"/>
      <c r="D13" s="479"/>
      <c r="E13" s="479"/>
      <c r="F13" s="479"/>
      <c r="G13" s="479"/>
      <c r="H13" s="480"/>
      <c r="I13" s="479"/>
      <c r="J13" s="479"/>
      <c r="K13" s="479"/>
      <c r="L13" s="479"/>
      <c r="M13" s="479"/>
      <c r="N13" s="479"/>
      <c r="O13" s="479"/>
      <c r="P13" s="479"/>
      <c r="Q13" s="479"/>
      <c r="R13" s="480"/>
      <c r="S13" s="480"/>
      <c r="T13" s="479"/>
      <c r="U13" s="480"/>
      <c r="V13" s="480"/>
      <c r="W13" s="480"/>
      <c r="X13" s="480"/>
      <c r="Y13" s="479"/>
      <c r="Z13" s="479"/>
    </row>
    <row r="14" ht="25.5" spans="1:26">
      <c r="A14" s="486"/>
      <c r="B14" s="486"/>
      <c r="C14" s="486"/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486"/>
      <c r="O14" s="486"/>
      <c r="P14" s="486"/>
      <c r="Q14" s="495"/>
      <c r="R14" s="496"/>
      <c r="S14" s="496"/>
      <c r="T14" s="495"/>
      <c r="U14" s="496"/>
      <c r="V14" s="496"/>
      <c r="W14" s="496"/>
      <c r="X14" s="496"/>
      <c r="Y14" s="496"/>
      <c r="Z14" s="496"/>
    </row>
    <row r="15" ht="25.5" spans="1:26">
      <c r="A15" s="487"/>
      <c r="B15" s="487"/>
      <c r="C15" s="487"/>
      <c r="D15" s="487"/>
      <c r="E15" s="487"/>
      <c r="F15" s="487"/>
      <c r="G15" s="487"/>
      <c r="H15" s="487"/>
      <c r="I15" s="487"/>
      <c r="J15" s="487"/>
      <c r="K15" s="487"/>
      <c r="L15" s="487"/>
      <c r="M15" s="487"/>
      <c r="N15" s="487"/>
      <c r="O15" s="487"/>
      <c r="P15" s="487"/>
      <c r="Q15" s="495"/>
      <c r="R15" s="495"/>
      <c r="S15" s="496"/>
      <c r="T15" s="496"/>
      <c r="U15" s="496"/>
      <c r="V15" s="496"/>
      <c r="W15" s="496"/>
      <c r="X15" s="479"/>
      <c r="Y15" s="479"/>
      <c r="Z15" s="496"/>
    </row>
    <row r="16" spans="1:26">
      <c r="A16" s="479"/>
      <c r="B16" s="479"/>
      <c r="C16" s="479"/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80"/>
      <c r="P16" s="479"/>
      <c r="Q16" s="479"/>
      <c r="R16" s="479"/>
      <c r="S16" s="479"/>
      <c r="T16" s="479"/>
      <c r="U16" s="479"/>
      <c r="V16" s="479"/>
      <c r="W16" s="479"/>
      <c r="X16" s="479"/>
      <c r="Y16" s="479"/>
      <c r="Z16" s="480"/>
    </row>
    <row r="17" spans="1:26">
      <c r="A17" s="479"/>
      <c r="B17" s="479"/>
      <c r="C17" s="479"/>
      <c r="D17" s="479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79"/>
      <c r="S17" s="479"/>
      <c r="T17" s="479"/>
      <c r="U17" s="479"/>
      <c r="V17" s="479"/>
      <c r="W17" s="479"/>
      <c r="X17" s="479"/>
      <c r="Y17" s="479"/>
      <c r="Z17" s="479"/>
    </row>
    <row r="18" spans="1:26">
      <c r="A18" s="479"/>
      <c r="B18" s="479"/>
      <c r="C18" s="479"/>
      <c r="D18" s="479"/>
      <c r="E18" s="479"/>
      <c r="F18" s="479"/>
      <c r="G18" s="479"/>
      <c r="H18" s="479"/>
      <c r="I18" s="479"/>
      <c r="J18" s="479"/>
      <c r="K18" s="479"/>
      <c r="L18" s="479"/>
      <c r="M18" s="479"/>
      <c r="N18" s="479"/>
      <c r="O18" s="479"/>
      <c r="P18" s="479"/>
      <c r="Q18" s="479"/>
      <c r="R18" s="479"/>
      <c r="S18" s="479"/>
      <c r="T18" s="479"/>
      <c r="U18" s="479"/>
      <c r="V18" s="479"/>
      <c r="W18" s="479"/>
      <c r="X18" s="479"/>
      <c r="Y18" s="479"/>
      <c r="Z18" s="479"/>
    </row>
    <row r="19" spans="1:26">
      <c r="A19" s="479"/>
      <c r="B19" s="479"/>
      <c r="C19" s="479"/>
      <c r="D19" s="479"/>
      <c r="E19" s="479"/>
      <c r="F19" s="479"/>
      <c r="G19" s="479"/>
      <c r="H19" s="479"/>
      <c r="I19" s="479"/>
      <c r="J19" s="479"/>
      <c r="K19" s="479"/>
      <c r="L19" s="479"/>
      <c r="M19" s="479"/>
      <c r="N19" s="479"/>
      <c r="O19" s="479"/>
      <c r="P19" s="479"/>
      <c r="Q19" s="479"/>
      <c r="R19" s="479"/>
      <c r="S19" s="479"/>
      <c r="T19" s="479"/>
      <c r="U19" s="479"/>
      <c r="V19" s="479"/>
      <c r="W19" s="479"/>
      <c r="X19" s="479"/>
      <c r="Y19" s="479"/>
      <c r="Z19" s="479"/>
    </row>
    <row r="20" spans="1:26">
      <c r="A20" s="479"/>
      <c r="B20" s="479"/>
      <c r="C20" s="479"/>
      <c r="D20" s="479"/>
      <c r="E20" s="479"/>
      <c r="F20" s="479"/>
      <c r="G20" s="479"/>
      <c r="H20" s="479"/>
      <c r="I20" s="479"/>
      <c r="J20" s="479"/>
      <c r="K20" s="479"/>
      <c r="L20" s="479"/>
      <c r="M20" s="480"/>
      <c r="N20" s="479"/>
      <c r="O20" s="479"/>
      <c r="P20" s="479"/>
      <c r="Q20" s="479"/>
      <c r="R20" s="479"/>
      <c r="S20" s="479"/>
      <c r="T20" s="479"/>
      <c r="U20" s="479"/>
      <c r="V20" s="479"/>
      <c r="W20" s="479"/>
      <c r="X20" s="479"/>
      <c r="Y20" s="479"/>
      <c r="Z20" s="479"/>
    </row>
    <row r="21" spans="1:26">
      <c r="A21" s="479"/>
      <c r="B21" s="479"/>
      <c r="C21" s="479"/>
      <c r="D21" s="479"/>
      <c r="E21" s="479"/>
      <c r="F21" s="479"/>
      <c r="G21" s="479"/>
      <c r="H21" s="479"/>
      <c r="I21" s="479"/>
      <c r="J21" s="479"/>
      <c r="K21" s="479"/>
      <c r="L21" s="479"/>
      <c r="M21" s="480"/>
      <c r="N21" s="479"/>
      <c r="O21" s="479"/>
      <c r="P21" s="479"/>
      <c r="Q21" s="479"/>
      <c r="R21" s="479"/>
      <c r="S21" s="479"/>
      <c r="T21" s="479"/>
      <c r="U21" s="479"/>
      <c r="V21" s="479"/>
      <c r="W21" s="479"/>
      <c r="X21" s="479"/>
      <c r="Y21" s="479"/>
      <c r="Z21" s="479"/>
    </row>
    <row r="22" spans="1:26">
      <c r="A22" s="479"/>
      <c r="B22" s="488" t="s">
        <v>2</v>
      </c>
      <c r="C22" s="479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  <c r="O22" s="479"/>
      <c r="P22" s="479"/>
      <c r="Q22" s="479"/>
      <c r="R22" s="479"/>
      <c r="S22" s="479"/>
      <c r="T22" s="479"/>
      <c r="U22" s="479"/>
      <c r="V22" s="479"/>
      <c r="W22" s="479"/>
      <c r="X22" s="479"/>
      <c r="Y22" s="479"/>
      <c r="Z22" s="479"/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"/>
  <sheetViews>
    <sheetView showGridLines="0" showZeros="0" workbookViewId="0">
      <selection activeCell="E15" sqref="E15:E16"/>
    </sheetView>
  </sheetViews>
  <sheetFormatPr defaultColWidth="9" defaultRowHeight="13.5"/>
  <cols>
    <col min="1" max="1" width="13.5" customWidth="1"/>
    <col min="5" max="5" width="23.125" customWidth="1"/>
  </cols>
  <sheetData>
    <row r="1" ht="27" customHeight="1" spans="1:14">
      <c r="A1" s="269" t="s">
        <v>156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</row>
    <row r="2" customHeight="1" spans="1:14">
      <c r="A2" s="270"/>
      <c r="B2" s="270"/>
      <c r="C2" s="270"/>
      <c r="D2" s="270"/>
      <c r="E2" s="270"/>
      <c r="F2" s="270"/>
      <c r="G2" s="271"/>
      <c r="H2" s="271"/>
      <c r="I2" s="280"/>
      <c r="J2" s="280"/>
      <c r="K2" s="280"/>
      <c r="L2" s="281"/>
      <c r="M2" s="281"/>
      <c r="N2" s="282" t="s">
        <v>157</v>
      </c>
    </row>
    <row r="3" ht="27.75" customHeight="1" spans="1:14">
      <c r="A3" s="225" t="s">
        <v>25</v>
      </c>
      <c r="B3" s="272"/>
      <c r="C3" s="272"/>
      <c r="D3" s="272"/>
      <c r="E3" s="272"/>
      <c r="F3" s="272"/>
      <c r="G3" s="273"/>
      <c r="H3" s="273"/>
      <c r="I3" s="270"/>
      <c r="J3" s="270"/>
      <c r="K3" s="280"/>
      <c r="L3" s="283"/>
      <c r="M3" s="283"/>
      <c r="N3" s="283" t="s">
        <v>26</v>
      </c>
    </row>
    <row r="4" customHeight="1" spans="1:14">
      <c r="A4" s="274" t="s">
        <v>79</v>
      </c>
      <c r="B4" s="274" t="s">
        <v>100</v>
      </c>
      <c r="C4" s="274"/>
      <c r="D4" s="274"/>
      <c r="E4" s="275" t="s">
        <v>101</v>
      </c>
      <c r="F4" s="275" t="s">
        <v>155</v>
      </c>
      <c r="G4" s="275"/>
      <c r="H4" s="275"/>
      <c r="I4" s="275"/>
      <c r="J4" s="275"/>
      <c r="K4" s="275"/>
      <c r="L4" s="275"/>
      <c r="M4" s="275"/>
      <c r="N4" s="275"/>
    </row>
    <row r="5" ht="36" customHeight="1" spans="1:14">
      <c r="A5" s="274"/>
      <c r="B5" s="274" t="s">
        <v>102</v>
      </c>
      <c r="C5" s="274" t="s">
        <v>103</v>
      </c>
      <c r="D5" s="275" t="s">
        <v>104</v>
      </c>
      <c r="E5" s="275"/>
      <c r="F5" s="275" t="s">
        <v>82</v>
      </c>
      <c r="G5" s="276" t="s">
        <v>158</v>
      </c>
      <c r="H5" s="276" t="s">
        <v>159</v>
      </c>
      <c r="I5" s="276" t="s">
        <v>160</v>
      </c>
      <c r="J5" s="276" t="s">
        <v>161</v>
      </c>
      <c r="K5" s="276" t="s">
        <v>162</v>
      </c>
      <c r="L5" s="276" t="s">
        <v>163</v>
      </c>
      <c r="M5" s="276" t="s">
        <v>164</v>
      </c>
      <c r="N5" s="276" t="s">
        <v>165</v>
      </c>
    </row>
    <row r="6" s="44" customFormat="1" customHeight="1" spans="1:14">
      <c r="A6" s="257"/>
      <c r="B6" s="277"/>
      <c r="C6" s="278"/>
      <c r="D6" s="278"/>
      <c r="E6" s="257" t="s">
        <v>82</v>
      </c>
      <c r="F6" s="279">
        <f>891.25+40.1</f>
        <v>931.35</v>
      </c>
      <c r="G6" s="279">
        <v>642.12</v>
      </c>
      <c r="H6" s="279">
        <f>228.51+40.1</f>
        <v>268.61</v>
      </c>
      <c r="I6" s="279">
        <v>20.62</v>
      </c>
      <c r="J6" s="279">
        <v>0</v>
      </c>
      <c r="K6" s="284">
        <v>0</v>
      </c>
      <c r="L6" s="284">
        <v>0</v>
      </c>
      <c r="M6" s="284">
        <v>0</v>
      </c>
      <c r="N6" s="284">
        <v>0</v>
      </c>
    </row>
    <row r="7" customHeight="1" spans="1:14">
      <c r="A7" s="257" t="s">
        <v>96</v>
      </c>
      <c r="B7" s="277"/>
      <c r="C7" s="278"/>
      <c r="D7" s="278"/>
      <c r="E7" s="257"/>
      <c r="F7" s="279">
        <f>891.25+40.1</f>
        <v>931.35</v>
      </c>
      <c r="G7" s="279">
        <v>642.12</v>
      </c>
      <c r="H7" s="279">
        <f>228.51+40.1</f>
        <v>268.61</v>
      </c>
      <c r="I7" s="279">
        <v>20.62</v>
      </c>
      <c r="J7" s="279">
        <v>0</v>
      </c>
      <c r="K7" s="284">
        <v>0</v>
      </c>
      <c r="L7" s="284">
        <v>0</v>
      </c>
      <c r="M7" s="284">
        <v>0</v>
      </c>
      <c r="N7" s="284">
        <v>0</v>
      </c>
    </row>
    <row r="8" customHeight="1" spans="1:14">
      <c r="A8" s="257" t="s">
        <v>105</v>
      </c>
      <c r="B8" s="277">
        <v>207</v>
      </c>
      <c r="C8" s="278"/>
      <c r="D8" s="278"/>
      <c r="E8" s="257" t="s">
        <v>106</v>
      </c>
      <c r="F8" s="279">
        <f>683.35+40.1</f>
        <v>723.45</v>
      </c>
      <c r="G8" s="279">
        <v>449.15</v>
      </c>
      <c r="H8" s="279">
        <f>227.35+40.1</f>
        <v>267.45</v>
      </c>
      <c r="I8" s="279">
        <v>6.85</v>
      </c>
      <c r="J8" s="279">
        <v>0</v>
      </c>
      <c r="K8" s="284">
        <v>0</v>
      </c>
      <c r="L8" s="284">
        <v>0</v>
      </c>
      <c r="M8" s="284">
        <v>0</v>
      </c>
      <c r="N8" s="284">
        <v>0</v>
      </c>
    </row>
    <row r="9" customHeight="1" spans="1:14">
      <c r="A9" s="257" t="s">
        <v>107</v>
      </c>
      <c r="B9" s="277"/>
      <c r="C9" s="278" t="s">
        <v>108</v>
      </c>
      <c r="D9" s="278"/>
      <c r="E9" s="257" t="s">
        <v>109</v>
      </c>
      <c r="F9" s="279">
        <v>24.73</v>
      </c>
      <c r="G9" s="279">
        <v>18.31</v>
      </c>
      <c r="H9" s="279">
        <v>6.41</v>
      </c>
      <c r="I9" s="279">
        <v>0.01</v>
      </c>
      <c r="J9" s="279">
        <v>0</v>
      </c>
      <c r="K9" s="284">
        <v>0</v>
      </c>
      <c r="L9" s="284">
        <v>0</v>
      </c>
      <c r="M9" s="284">
        <v>0</v>
      </c>
      <c r="N9" s="284">
        <v>0</v>
      </c>
    </row>
    <row r="10" customHeight="1" spans="1:14">
      <c r="A10" s="257" t="s">
        <v>110</v>
      </c>
      <c r="B10" s="277">
        <v>207</v>
      </c>
      <c r="C10" s="278" t="s">
        <v>111</v>
      </c>
      <c r="D10" s="278" t="s">
        <v>112</v>
      </c>
      <c r="E10" s="257" t="s">
        <v>113</v>
      </c>
      <c r="F10" s="279">
        <v>24.73</v>
      </c>
      <c r="G10" s="279">
        <v>18.31</v>
      </c>
      <c r="H10" s="279">
        <v>6.41</v>
      </c>
      <c r="I10" s="279">
        <v>0.01</v>
      </c>
      <c r="J10" s="279">
        <v>0</v>
      </c>
      <c r="K10" s="284">
        <v>0</v>
      </c>
      <c r="L10" s="284">
        <v>0</v>
      </c>
      <c r="M10" s="284">
        <v>0</v>
      </c>
      <c r="N10" s="284">
        <v>0</v>
      </c>
    </row>
    <row r="11" customHeight="1" spans="1:14">
      <c r="A11" s="257" t="s">
        <v>107</v>
      </c>
      <c r="B11" s="277"/>
      <c r="C11" s="278" t="s">
        <v>114</v>
      </c>
      <c r="D11" s="278"/>
      <c r="E11" s="257" t="s">
        <v>115</v>
      </c>
      <c r="F11" s="279">
        <v>658.62</v>
      </c>
      <c r="G11" s="279">
        <v>430.84</v>
      </c>
      <c r="H11" s="279">
        <f>220.94+H13</f>
        <v>237.04</v>
      </c>
      <c r="I11" s="279">
        <v>6.84</v>
      </c>
      <c r="J11" s="279">
        <v>0</v>
      </c>
      <c r="K11" s="284">
        <v>0</v>
      </c>
      <c r="L11" s="284">
        <v>0</v>
      </c>
      <c r="M11" s="284">
        <v>0</v>
      </c>
      <c r="N11" s="284">
        <v>0</v>
      </c>
    </row>
    <row r="12" customHeight="1" spans="1:14">
      <c r="A12" s="257" t="s">
        <v>110</v>
      </c>
      <c r="B12" s="277">
        <v>207</v>
      </c>
      <c r="C12" s="278" t="s">
        <v>116</v>
      </c>
      <c r="D12" s="278" t="s">
        <v>117</v>
      </c>
      <c r="E12" s="257" t="s">
        <v>118</v>
      </c>
      <c r="F12" s="279">
        <v>51.3</v>
      </c>
      <c r="G12" s="279">
        <v>45.25</v>
      </c>
      <c r="H12" s="279">
        <v>6.04</v>
      </c>
      <c r="I12" s="279">
        <v>0.01</v>
      </c>
      <c r="J12" s="279">
        <v>0</v>
      </c>
      <c r="K12" s="284">
        <v>0</v>
      </c>
      <c r="L12" s="284">
        <v>0</v>
      </c>
      <c r="M12" s="284">
        <v>0</v>
      </c>
      <c r="N12" s="284">
        <v>0</v>
      </c>
    </row>
    <row r="13" customHeight="1" spans="1:14">
      <c r="A13" s="257" t="s">
        <v>110</v>
      </c>
      <c r="B13" s="277">
        <v>207</v>
      </c>
      <c r="C13" s="278" t="s">
        <v>114</v>
      </c>
      <c r="D13" s="278" t="s">
        <v>119</v>
      </c>
      <c r="E13" s="257" t="s">
        <v>120</v>
      </c>
      <c r="F13" s="279">
        <v>16.1</v>
      </c>
      <c r="G13" s="279"/>
      <c r="H13" s="279">
        <v>16.1</v>
      </c>
      <c r="I13" s="279"/>
      <c r="J13" s="279"/>
      <c r="K13" s="284"/>
      <c r="L13" s="284"/>
      <c r="M13" s="284"/>
      <c r="N13" s="284"/>
    </row>
    <row r="14" customHeight="1" spans="1:14">
      <c r="A14" s="257" t="s">
        <v>110</v>
      </c>
      <c r="B14" s="277">
        <v>207</v>
      </c>
      <c r="C14" s="278" t="s">
        <v>116</v>
      </c>
      <c r="D14" s="278" t="s">
        <v>114</v>
      </c>
      <c r="E14" s="257" t="s">
        <v>121</v>
      </c>
      <c r="F14" s="279">
        <v>607.32</v>
      </c>
      <c r="G14" s="279">
        <v>385.59</v>
      </c>
      <c r="H14" s="279">
        <v>214.9</v>
      </c>
      <c r="I14" s="279">
        <v>6.83</v>
      </c>
      <c r="J14" s="279">
        <v>0</v>
      </c>
      <c r="K14" s="284">
        <v>0</v>
      </c>
      <c r="L14" s="284">
        <v>0</v>
      </c>
      <c r="M14" s="284">
        <v>0</v>
      </c>
      <c r="N14" s="284">
        <v>0</v>
      </c>
    </row>
    <row r="15" customHeight="1" spans="1:14">
      <c r="A15" s="257" t="s">
        <v>110</v>
      </c>
      <c r="B15" s="277"/>
      <c r="C15" s="278" t="s">
        <v>112</v>
      </c>
      <c r="D15" s="278"/>
      <c r="E15" s="258" t="s">
        <v>122</v>
      </c>
      <c r="F15" s="279">
        <v>24</v>
      </c>
      <c r="G15" s="279"/>
      <c r="H15" s="279">
        <v>24</v>
      </c>
      <c r="I15" s="279"/>
      <c r="J15" s="279"/>
      <c r="K15" s="284"/>
      <c r="L15" s="284"/>
      <c r="M15" s="284"/>
      <c r="N15" s="284"/>
    </row>
    <row r="16" customHeight="1" spans="1:14">
      <c r="A16" s="257" t="s">
        <v>110</v>
      </c>
      <c r="B16" s="277">
        <v>207</v>
      </c>
      <c r="C16" s="278" t="s">
        <v>112</v>
      </c>
      <c r="D16" s="278" t="s">
        <v>112</v>
      </c>
      <c r="E16" s="258" t="s">
        <v>144</v>
      </c>
      <c r="F16" s="279">
        <v>24</v>
      </c>
      <c r="G16" s="279"/>
      <c r="H16" s="279">
        <v>24</v>
      </c>
      <c r="I16" s="279"/>
      <c r="J16" s="279"/>
      <c r="K16" s="284"/>
      <c r="L16" s="284"/>
      <c r="M16" s="284"/>
      <c r="N16" s="284"/>
    </row>
    <row r="17" customHeight="1" spans="1:14">
      <c r="A17" s="257" t="s">
        <v>105</v>
      </c>
      <c r="B17" s="277">
        <v>208</v>
      </c>
      <c r="C17" s="278"/>
      <c r="D17" s="278"/>
      <c r="E17" s="257" t="s">
        <v>124</v>
      </c>
      <c r="F17" s="279">
        <v>104.83</v>
      </c>
      <c r="G17" s="279">
        <v>89.9</v>
      </c>
      <c r="H17" s="279">
        <v>1.16</v>
      </c>
      <c r="I17" s="279">
        <v>13.77</v>
      </c>
      <c r="J17" s="279">
        <v>0</v>
      </c>
      <c r="K17" s="284">
        <v>0</v>
      </c>
      <c r="L17" s="284">
        <v>0</v>
      </c>
      <c r="M17" s="284">
        <v>0</v>
      </c>
      <c r="N17" s="284">
        <v>0</v>
      </c>
    </row>
    <row r="18" customHeight="1" spans="1:14">
      <c r="A18" s="257" t="s">
        <v>107</v>
      </c>
      <c r="B18" s="277"/>
      <c r="C18" s="278" t="s">
        <v>125</v>
      </c>
      <c r="D18" s="278"/>
      <c r="E18" s="257" t="s">
        <v>126</v>
      </c>
      <c r="F18" s="279">
        <v>104.83</v>
      </c>
      <c r="G18" s="279">
        <v>89.9</v>
      </c>
      <c r="H18" s="279">
        <v>1.16</v>
      </c>
      <c r="I18" s="279">
        <v>13.77</v>
      </c>
      <c r="J18" s="279">
        <v>0</v>
      </c>
      <c r="K18" s="284">
        <v>0</v>
      </c>
      <c r="L18" s="284">
        <v>0</v>
      </c>
      <c r="M18" s="284">
        <v>0</v>
      </c>
      <c r="N18" s="284">
        <v>0</v>
      </c>
    </row>
    <row r="19" customHeight="1" spans="1:14">
      <c r="A19" s="257" t="s">
        <v>110</v>
      </c>
      <c r="B19" s="277">
        <v>208</v>
      </c>
      <c r="C19" s="278" t="s">
        <v>127</v>
      </c>
      <c r="D19" s="278" t="s">
        <v>117</v>
      </c>
      <c r="E19" s="257" t="s">
        <v>128</v>
      </c>
      <c r="F19" s="279">
        <v>1.56</v>
      </c>
      <c r="G19" s="279">
        <v>0</v>
      </c>
      <c r="H19" s="279">
        <v>0.12</v>
      </c>
      <c r="I19" s="279">
        <v>1.44</v>
      </c>
      <c r="J19" s="279">
        <v>0</v>
      </c>
      <c r="K19" s="284">
        <v>0</v>
      </c>
      <c r="L19" s="284">
        <v>0</v>
      </c>
      <c r="M19" s="284">
        <v>0</v>
      </c>
      <c r="N19" s="284">
        <v>0</v>
      </c>
    </row>
    <row r="20" customHeight="1" spans="1:14">
      <c r="A20" s="257" t="s">
        <v>110</v>
      </c>
      <c r="B20" s="277">
        <v>208</v>
      </c>
      <c r="C20" s="278" t="s">
        <v>127</v>
      </c>
      <c r="D20" s="278" t="s">
        <v>108</v>
      </c>
      <c r="E20" s="257" t="s">
        <v>129</v>
      </c>
      <c r="F20" s="279">
        <v>13.37</v>
      </c>
      <c r="G20" s="279">
        <v>0</v>
      </c>
      <c r="H20" s="279">
        <v>1.04</v>
      </c>
      <c r="I20" s="279">
        <v>12.33</v>
      </c>
      <c r="J20" s="279">
        <v>0</v>
      </c>
      <c r="K20" s="284">
        <v>0</v>
      </c>
      <c r="L20" s="284">
        <v>0</v>
      </c>
      <c r="M20" s="284">
        <v>0</v>
      </c>
      <c r="N20" s="284">
        <v>0</v>
      </c>
    </row>
    <row r="21" customHeight="1" spans="1:14">
      <c r="A21" s="257" t="s">
        <v>110</v>
      </c>
      <c r="B21" s="277">
        <v>208</v>
      </c>
      <c r="C21" s="278" t="s">
        <v>127</v>
      </c>
      <c r="D21" s="278" t="s">
        <v>125</v>
      </c>
      <c r="E21" s="257" t="s">
        <v>130</v>
      </c>
      <c r="F21" s="279">
        <v>89.9</v>
      </c>
      <c r="G21" s="279">
        <v>89.9</v>
      </c>
      <c r="H21" s="279">
        <v>0</v>
      </c>
      <c r="I21" s="279">
        <v>0</v>
      </c>
      <c r="J21" s="279">
        <v>0</v>
      </c>
      <c r="K21" s="284">
        <v>0</v>
      </c>
      <c r="L21" s="284">
        <v>0</v>
      </c>
      <c r="M21" s="284">
        <v>0</v>
      </c>
      <c r="N21" s="284">
        <v>0</v>
      </c>
    </row>
    <row r="22" customHeight="1" spans="1:14">
      <c r="A22" s="257" t="s">
        <v>105</v>
      </c>
      <c r="B22" s="277">
        <v>210</v>
      </c>
      <c r="C22" s="278"/>
      <c r="D22" s="278"/>
      <c r="E22" s="257" t="s">
        <v>131</v>
      </c>
      <c r="F22" s="279">
        <v>54.14</v>
      </c>
      <c r="G22" s="279">
        <v>54.14</v>
      </c>
      <c r="H22" s="279">
        <v>0</v>
      </c>
      <c r="I22" s="279">
        <v>0</v>
      </c>
      <c r="J22" s="279">
        <v>0</v>
      </c>
      <c r="K22" s="284">
        <v>0</v>
      </c>
      <c r="L22" s="284">
        <v>0</v>
      </c>
      <c r="M22" s="284">
        <v>0</v>
      </c>
      <c r="N22" s="284">
        <v>0</v>
      </c>
    </row>
    <row r="23" customHeight="1" spans="1:14">
      <c r="A23" s="257" t="s">
        <v>107</v>
      </c>
      <c r="B23" s="277"/>
      <c r="C23" s="278" t="s">
        <v>132</v>
      </c>
      <c r="D23" s="278"/>
      <c r="E23" s="257" t="s">
        <v>133</v>
      </c>
      <c r="F23" s="279">
        <v>54.14</v>
      </c>
      <c r="G23" s="279">
        <v>54.14</v>
      </c>
      <c r="H23" s="279">
        <v>0</v>
      </c>
      <c r="I23" s="279">
        <v>0</v>
      </c>
      <c r="J23" s="279">
        <v>0</v>
      </c>
      <c r="K23" s="284">
        <v>0</v>
      </c>
      <c r="L23" s="284">
        <v>0</v>
      </c>
      <c r="M23" s="284">
        <v>0</v>
      </c>
      <c r="N23" s="284">
        <v>0</v>
      </c>
    </row>
    <row r="24" customHeight="1" spans="1:14">
      <c r="A24" s="257" t="s">
        <v>110</v>
      </c>
      <c r="B24" s="277">
        <v>210</v>
      </c>
      <c r="C24" s="278" t="s">
        <v>134</v>
      </c>
      <c r="D24" s="278" t="s">
        <v>117</v>
      </c>
      <c r="E24" s="257" t="s">
        <v>135</v>
      </c>
      <c r="F24" s="279">
        <v>4.3</v>
      </c>
      <c r="G24" s="279">
        <v>4.3</v>
      </c>
      <c r="H24" s="279">
        <v>0</v>
      </c>
      <c r="I24" s="279">
        <v>0</v>
      </c>
      <c r="J24" s="279">
        <v>0</v>
      </c>
      <c r="K24" s="284">
        <v>0</v>
      </c>
      <c r="L24" s="284">
        <v>0</v>
      </c>
      <c r="M24" s="284">
        <v>0</v>
      </c>
      <c r="N24" s="284">
        <v>0</v>
      </c>
    </row>
    <row r="25" customHeight="1" spans="1:14">
      <c r="A25" s="257" t="s">
        <v>110</v>
      </c>
      <c r="B25" s="277">
        <v>210</v>
      </c>
      <c r="C25" s="278" t="s">
        <v>134</v>
      </c>
      <c r="D25" s="278" t="s">
        <v>108</v>
      </c>
      <c r="E25" s="257" t="s">
        <v>136</v>
      </c>
      <c r="F25" s="279">
        <v>49.84</v>
      </c>
      <c r="G25" s="279">
        <v>49.84</v>
      </c>
      <c r="H25" s="279">
        <v>0</v>
      </c>
      <c r="I25" s="279">
        <v>0</v>
      </c>
      <c r="J25" s="279">
        <v>0</v>
      </c>
      <c r="K25" s="284">
        <v>0</v>
      </c>
      <c r="L25" s="284">
        <v>0</v>
      </c>
      <c r="M25" s="284">
        <v>0</v>
      </c>
      <c r="N25" s="284">
        <v>0</v>
      </c>
    </row>
    <row r="26" customHeight="1" spans="1:14">
      <c r="A26" s="257" t="s">
        <v>105</v>
      </c>
      <c r="B26" s="277">
        <v>221</v>
      </c>
      <c r="C26" s="278"/>
      <c r="D26" s="278"/>
      <c r="E26" s="257" t="s">
        <v>137</v>
      </c>
      <c r="F26" s="279">
        <v>48.93</v>
      </c>
      <c r="G26" s="279">
        <v>48.93</v>
      </c>
      <c r="H26" s="279">
        <v>0</v>
      </c>
      <c r="I26" s="279">
        <v>0</v>
      </c>
      <c r="J26" s="279">
        <v>0</v>
      </c>
      <c r="K26" s="284">
        <v>0</v>
      </c>
      <c r="L26" s="284">
        <v>0</v>
      </c>
      <c r="M26" s="284">
        <v>0</v>
      </c>
      <c r="N26" s="284">
        <v>0</v>
      </c>
    </row>
    <row r="27" customHeight="1" spans="1:14">
      <c r="A27" s="257" t="s">
        <v>107</v>
      </c>
      <c r="B27" s="277"/>
      <c r="C27" s="278" t="s">
        <v>108</v>
      </c>
      <c r="D27" s="278"/>
      <c r="E27" s="257" t="s">
        <v>138</v>
      </c>
      <c r="F27" s="279">
        <v>48.93</v>
      </c>
      <c r="G27" s="279">
        <v>48.93</v>
      </c>
      <c r="H27" s="279">
        <v>0</v>
      </c>
      <c r="I27" s="279">
        <v>0</v>
      </c>
      <c r="J27" s="279">
        <v>0</v>
      </c>
      <c r="K27" s="284">
        <v>0</v>
      </c>
      <c r="L27" s="284">
        <v>0</v>
      </c>
      <c r="M27" s="284">
        <v>0</v>
      </c>
      <c r="N27" s="284">
        <v>0</v>
      </c>
    </row>
    <row r="28" customHeight="1" spans="1:14">
      <c r="A28" s="257" t="s">
        <v>110</v>
      </c>
      <c r="B28" s="277">
        <v>221</v>
      </c>
      <c r="C28" s="278" t="s">
        <v>111</v>
      </c>
      <c r="D28" s="278" t="s">
        <v>117</v>
      </c>
      <c r="E28" s="257" t="s">
        <v>139</v>
      </c>
      <c r="F28" s="279">
        <v>48.93</v>
      </c>
      <c r="G28" s="279">
        <v>48.93</v>
      </c>
      <c r="H28" s="279">
        <v>0</v>
      </c>
      <c r="I28" s="279">
        <v>0</v>
      </c>
      <c r="J28" s="279">
        <v>0</v>
      </c>
      <c r="K28" s="284">
        <v>0</v>
      </c>
      <c r="L28" s="284">
        <v>0</v>
      </c>
      <c r="M28" s="284">
        <v>0</v>
      </c>
      <c r="N28" s="284">
        <v>0</v>
      </c>
    </row>
    <row r="29" customHeight="1"/>
    <row r="30" customHeight="1"/>
    <row r="31" customHeight="1"/>
  </sheetData>
  <sheetProtection formatCells="0" formatColumns="0" formatRows="0"/>
  <mergeCells count="5">
    <mergeCell ref="A1:N1"/>
    <mergeCell ref="B4:D4"/>
    <mergeCell ref="F4:N4"/>
    <mergeCell ref="A4:A5"/>
    <mergeCell ref="E4:E5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32"/>
  <sheetViews>
    <sheetView showGridLines="0" showZeros="0" workbookViewId="0">
      <selection activeCell="K18" sqref="K18"/>
    </sheetView>
  </sheetViews>
  <sheetFormatPr defaultColWidth="9" defaultRowHeight="13.5"/>
  <cols>
    <col min="1" max="1" width="12.5" customWidth="1"/>
    <col min="6" max="15" width="9" customWidth="1"/>
  </cols>
  <sheetData>
    <row r="1" ht="27" customHeight="1" spans="1:35">
      <c r="A1" s="235" t="s">
        <v>166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</row>
    <row r="2" customHeight="1" spans="1:35">
      <c r="A2" s="236"/>
      <c r="B2" s="236"/>
      <c r="C2" s="236"/>
      <c r="D2" s="236"/>
      <c r="E2" s="236"/>
      <c r="F2" s="237"/>
      <c r="G2" s="236"/>
      <c r="H2" s="236"/>
      <c r="I2" s="236"/>
      <c r="J2" s="236"/>
      <c r="K2" s="259"/>
      <c r="L2" s="236"/>
      <c r="M2" s="236"/>
      <c r="N2" s="236"/>
      <c r="O2" s="236"/>
      <c r="P2" s="237"/>
      <c r="Q2" s="236"/>
      <c r="R2" s="236"/>
      <c r="S2" s="236"/>
      <c r="T2" s="236"/>
      <c r="U2" s="259"/>
      <c r="V2" s="236"/>
      <c r="W2" s="236"/>
      <c r="X2" s="236"/>
      <c r="Y2" s="236"/>
      <c r="Z2" s="236"/>
      <c r="AA2" s="236"/>
      <c r="AB2" s="236"/>
      <c r="AC2" s="236"/>
      <c r="AD2" s="236"/>
      <c r="AE2" s="259"/>
      <c r="AF2" s="237"/>
      <c r="AG2" s="264"/>
      <c r="AI2" s="265" t="s">
        <v>167</v>
      </c>
    </row>
    <row r="3" ht="32.25" customHeight="1" spans="1:35">
      <c r="A3" s="49" t="s">
        <v>25</v>
      </c>
      <c r="B3" s="238"/>
      <c r="C3" s="238"/>
      <c r="D3" s="238"/>
      <c r="E3" s="239"/>
      <c r="F3" s="240"/>
      <c r="G3" s="236"/>
      <c r="H3" s="236"/>
      <c r="I3" s="236"/>
      <c r="J3" s="236"/>
      <c r="K3" s="260"/>
      <c r="L3" s="236"/>
      <c r="M3" s="236"/>
      <c r="N3" s="236"/>
      <c r="O3" s="236"/>
      <c r="P3" s="240"/>
      <c r="Q3" s="236"/>
      <c r="R3" s="236"/>
      <c r="S3" s="236"/>
      <c r="T3" s="236"/>
      <c r="U3" s="260"/>
      <c r="V3" s="236"/>
      <c r="W3" s="236"/>
      <c r="X3" s="236"/>
      <c r="Y3" s="236"/>
      <c r="Z3" s="236"/>
      <c r="AA3" s="236"/>
      <c r="AB3" s="236"/>
      <c r="AC3" s="236"/>
      <c r="AD3" s="236"/>
      <c r="AE3" s="260"/>
      <c r="AF3" s="240"/>
      <c r="AG3" s="264"/>
      <c r="AI3" s="265" t="s">
        <v>26</v>
      </c>
    </row>
    <row r="4" customHeight="1" spans="1:35">
      <c r="A4" s="241" t="s">
        <v>100</v>
      </c>
      <c r="B4" s="241"/>
      <c r="C4" s="241"/>
      <c r="D4" s="242" t="s">
        <v>101</v>
      </c>
      <c r="E4" s="242" t="s">
        <v>168</v>
      </c>
      <c r="F4" s="243" t="s">
        <v>147</v>
      </c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61"/>
    </row>
    <row r="5" customHeight="1" spans="1:35">
      <c r="A5" s="245"/>
      <c r="B5" s="245"/>
      <c r="C5" s="245"/>
      <c r="D5" s="246"/>
      <c r="E5" s="247"/>
      <c r="F5" s="243" t="s">
        <v>93</v>
      </c>
      <c r="G5" s="244"/>
      <c r="H5" s="244"/>
      <c r="I5" s="244"/>
      <c r="J5" s="244"/>
      <c r="K5" s="244"/>
      <c r="L5" s="244"/>
      <c r="M5" s="244"/>
      <c r="N5" s="244"/>
      <c r="O5" s="261"/>
      <c r="P5" s="243" t="s">
        <v>94</v>
      </c>
      <c r="Q5" s="244"/>
      <c r="R5" s="244"/>
      <c r="S5" s="244"/>
      <c r="T5" s="244"/>
      <c r="U5" s="244"/>
      <c r="V5" s="244"/>
      <c r="W5" s="244"/>
      <c r="X5" s="244"/>
      <c r="Y5" s="261"/>
      <c r="Z5" s="243" t="s">
        <v>95</v>
      </c>
      <c r="AA5" s="244"/>
      <c r="AB5" s="244"/>
      <c r="AC5" s="244"/>
      <c r="AD5" s="244"/>
      <c r="AE5" s="244"/>
      <c r="AF5" s="244"/>
      <c r="AG5" s="244"/>
      <c r="AH5" s="244"/>
      <c r="AI5" s="261"/>
    </row>
    <row r="6" customHeight="1" spans="1:35">
      <c r="A6" s="245" t="s">
        <v>102</v>
      </c>
      <c r="B6" s="245" t="s">
        <v>103</v>
      </c>
      <c r="C6" s="245" t="s">
        <v>104</v>
      </c>
      <c r="D6" s="246"/>
      <c r="E6" s="247"/>
      <c r="F6" s="248" t="s">
        <v>82</v>
      </c>
      <c r="G6" s="243" t="s">
        <v>83</v>
      </c>
      <c r="H6" s="244"/>
      <c r="I6" s="261"/>
      <c r="J6" s="248" t="s">
        <v>169</v>
      </c>
      <c r="K6" s="248" t="s">
        <v>170</v>
      </c>
      <c r="L6" s="248" t="s">
        <v>171</v>
      </c>
      <c r="M6" s="248" t="s">
        <v>172</v>
      </c>
      <c r="N6" s="262" t="s">
        <v>173</v>
      </c>
      <c r="O6" s="262" t="s">
        <v>174</v>
      </c>
      <c r="P6" s="248" t="s">
        <v>82</v>
      </c>
      <c r="Q6" s="243" t="s">
        <v>83</v>
      </c>
      <c r="R6" s="244"/>
      <c r="S6" s="261"/>
      <c r="T6" s="248" t="s">
        <v>169</v>
      </c>
      <c r="U6" s="248" t="s">
        <v>170</v>
      </c>
      <c r="V6" s="248" t="s">
        <v>171</v>
      </c>
      <c r="W6" s="248" t="s">
        <v>172</v>
      </c>
      <c r="X6" s="262" t="s">
        <v>175</v>
      </c>
      <c r="Y6" s="262" t="s">
        <v>174</v>
      </c>
      <c r="Z6" s="248" t="s">
        <v>82</v>
      </c>
      <c r="AA6" s="243" t="s">
        <v>83</v>
      </c>
      <c r="AB6" s="244"/>
      <c r="AC6" s="261"/>
      <c r="AD6" s="248" t="s">
        <v>169</v>
      </c>
      <c r="AE6" s="248" t="s">
        <v>170</v>
      </c>
      <c r="AF6" s="248" t="s">
        <v>171</v>
      </c>
      <c r="AG6" s="248" t="s">
        <v>172</v>
      </c>
      <c r="AH6" s="266" t="s">
        <v>175</v>
      </c>
      <c r="AI6" s="266" t="s">
        <v>174</v>
      </c>
    </row>
    <row r="7" ht="36" customHeight="1" spans="1:35">
      <c r="A7" s="249"/>
      <c r="B7" s="249"/>
      <c r="C7" s="249"/>
      <c r="D7" s="250"/>
      <c r="E7" s="251"/>
      <c r="F7" s="248"/>
      <c r="G7" s="248" t="s">
        <v>89</v>
      </c>
      <c r="H7" s="248" t="s">
        <v>90</v>
      </c>
      <c r="I7" s="248" t="s">
        <v>91</v>
      </c>
      <c r="J7" s="248"/>
      <c r="K7" s="248"/>
      <c r="L7" s="248"/>
      <c r="M7" s="248"/>
      <c r="N7" s="263"/>
      <c r="O7" s="263"/>
      <c r="P7" s="248"/>
      <c r="Q7" s="248" t="s">
        <v>89</v>
      </c>
      <c r="R7" s="248" t="s">
        <v>90</v>
      </c>
      <c r="S7" s="248" t="s">
        <v>91</v>
      </c>
      <c r="T7" s="248"/>
      <c r="U7" s="248"/>
      <c r="V7" s="248"/>
      <c r="W7" s="248"/>
      <c r="X7" s="263"/>
      <c r="Y7" s="263"/>
      <c r="Z7" s="248"/>
      <c r="AA7" s="248" t="s">
        <v>89</v>
      </c>
      <c r="AB7" s="248" t="s">
        <v>90</v>
      </c>
      <c r="AC7" s="248" t="s">
        <v>91</v>
      </c>
      <c r="AD7" s="248"/>
      <c r="AE7" s="248"/>
      <c r="AF7" s="248"/>
      <c r="AG7" s="248"/>
      <c r="AH7" s="267"/>
      <c r="AI7" s="267"/>
    </row>
    <row r="8" s="44" customFormat="1" ht="33" customHeight="1" spans="1:35">
      <c r="A8" s="252"/>
      <c r="B8" s="253"/>
      <c r="C8" s="253"/>
      <c r="D8" s="254" t="s">
        <v>82</v>
      </c>
      <c r="E8" s="255">
        <f t="shared" ref="E8:E13" si="0">F8+P8+Z8</f>
        <v>931.35</v>
      </c>
      <c r="F8" s="256">
        <f t="shared" ref="F8:F13" si="1">G8+J8+K8+L8+M8+N8+O8</f>
        <v>642.12</v>
      </c>
      <c r="G8" s="255">
        <f t="shared" ref="G8:G13" si="2">H8+I8</f>
        <v>24.5</v>
      </c>
      <c r="H8" s="255">
        <v>24.5</v>
      </c>
      <c r="I8" s="255"/>
      <c r="J8" s="255">
        <v>0</v>
      </c>
      <c r="K8" s="255">
        <v>0</v>
      </c>
      <c r="L8" s="255">
        <v>0</v>
      </c>
      <c r="M8" s="255">
        <v>617.62</v>
      </c>
      <c r="N8" s="255">
        <v>0</v>
      </c>
      <c r="O8" s="255">
        <v>0</v>
      </c>
      <c r="P8" s="256">
        <f t="shared" ref="P8:P13" si="3">Q8+T8+U8+V8+W8+X8+Y8</f>
        <v>268.61</v>
      </c>
      <c r="Q8" s="255">
        <f t="shared" ref="Q8:Q13" si="4">R8+S8</f>
        <v>46.51</v>
      </c>
      <c r="R8" s="255">
        <v>6.41</v>
      </c>
      <c r="S8" s="255">
        <v>40.1</v>
      </c>
      <c r="T8" s="255">
        <v>0</v>
      </c>
      <c r="U8" s="255">
        <v>0</v>
      </c>
      <c r="V8" s="255">
        <v>0</v>
      </c>
      <c r="W8" s="255">
        <v>222.1</v>
      </c>
      <c r="X8" s="255">
        <v>0</v>
      </c>
      <c r="Y8" s="255">
        <v>0</v>
      </c>
      <c r="Z8" s="256">
        <f t="shared" ref="Z8:Z13" si="5">AA8+AD8+AE8+AF8+AG8+AH8+AI8</f>
        <v>20.62</v>
      </c>
      <c r="AA8" s="255">
        <f t="shared" ref="AA8:AA13" si="6">AB8+AC8</f>
        <v>0.01</v>
      </c>
      <c r="AB8" s="255">
        <v>0.01</v>
      </c>
      <c r="AC8" s="255">
        <v>0</v>
      </c>
      <c r="AD8" s="255">
        <v>0</v>
      </c>
      <c r="AE8" s="255">
        <v>0</v>
      </c>
      <c r="AF8" s="255">
        <v>0</v>
      </c>
      <c r="AG8" s="256">
        <v>20.61</v>
      </c>
      <c r="AH8" s="268">
        <v>0</v>
      </c>
      <c r="AI8" s="268">
        <v>0</v>
      </c>
    </row>
    <row r="9" ht="33" customHeight="1" spans="1:35">
      <c r="A9" s="252">
        <v>207</v>
      </c>
      <c r="B9" s="253"/>
      <c r="C9" s="253"/>
      <c r="D9" s="254" t="s">
        <v>106</v>
      </c>
      <c r="E9" s="255">
        <f t="shared" si="0"/>
        <v>723.45</v>
      </c>
      <c r="F9" s="256">
        <f t="shared" si="1"/>
        <v>449.15</v>
      </c>
      <c r="G9" s="255">
        <f t="shared" si="2"/>
        <v>18.31</v>
      </c>
      <c r="H9" s="255">
        <v>18.31</v>
      </c>
      <c r="I9" s="255"/>
      <c r="J9" s="255">
        <v>0</v>
      </c>
      <c r="K9" s="255">
        <v>0</v>
      </c>
      <c r="L9" s="255">
        <v>0</v>
      </c>
      <c r="M9" s="255">
        <v>430.84</v>
      </c>
      <c r="N9" s="255">
        <v>0</v>
      </c>
      <c r="O9" s="255">
        <v>0</v>
      </c>
      <c r="P9" s="256">
        <f t="shared" si="3"/>
        <v>267.45</v>
      </c>
      <c r="Q9" s="255">
        <f t="shared" si="4"/>
        <v>46.51</v>
      </c>
      <c r="R9" s="255">
        <v>6.41</v>
      </c>
      <c r="S9" s="255">
        <v>40.1</v>
      </c>
      <c r="T9" s="255">
        <v>0</v>
      </c>
      <c r="U9" s="255">
        <v>0</v>
      </c>
      <c r="V9" s="255">
        <v>0</v>
      </c>
      <c r="W9" s="255">
        <v>220.94</v>
      </c>
      <c r="X9" s="255">
        <v>0</v>
      </c>
      <c r="Y9" s="255">
        <v>0</v>
      </c>
      <c r="Z9" s="256">
        <f t="shared" si="5"/>
        <v>6.85</v>
      </c>
      <c r="AA9" s="255">
        <f t="shared" si="6"/>
        <v>0.01</v>
      </c>
      <c r="AB9" s="255">
        <v>0.01</v>
      </c>
      <c r="AC9" s="255">
        <v>0</v>
      </c>
      <c r="AD9" s="255">
        <v>0</v>
      </c>
      <c r="AE9" s="255">
        <v>0</v>
      </c>
      <c r="AF9" s="255">
        <v>0</v>
      </c>
      <c r="AG9" s="256">
        <v>6.84</v>
      </c>
      <c r="AH9" s="268">
        <v>0</v>
      </c>
      <c r="AI9" s="268">
        <v>0</v>
      </c>
    </row>
    <row r="10" ht="33" customHeight="1" spans="1:35">
      <c r="A10" s="252"/>
      <c r="B10" s="253" t="s">
        <v>108</v>
      </c>
      <c r="C10" s="253"/>
      <c r="D10" s="254" t="s">
        <v>109</v>
      </c>
      <c r="E10" s="255">
        <f t="shared" si="0"/>
        <v>24.73</v>
      </c>
      <c r="F10" s="256">
        <f t="shared" si="1"/>
        <v>18.31</v>
      </c>
      <c r="G10" s="255">
        <f t="shared" si="2"/>
        <v>18.31</v>
      </c>
      <c r="H10" s="255">
        <v>18.31</v>
      </c>
      <c r="I10" s="255"/>
      <c r="J10" s="255">
        <v>0</v>
      </c>
      <c r="K10" s="255">
        <v>0</v>
      </c>
      <c r="L10" s="255">
        <v>0</v>
      </c>
      <c r="M10" s="255">
        <v>0</v>
      </c>
      <c r="N10" s="255">
        <v>0</v>
      </c>
      <c r="O10" s="255">
        <v>0</v>
      </c>
      <c r="P10" s="256">
        <f t="shared" si="3"/>
        <v>6.41</v>
      </c>
      <c r="Q10" s="255">
        <f t="shared" si="4"/>
        <v>6.41</v>
      </c>
      <c r="R10" s="255">
        <v>6.41</v>
      </c>
      <c r="S10" s="255">
        <v>0</v>
      </c>
      <c r="T10" s="255">
        <v>0</v>
      </c>
      <c r="U10" s="255">
        <v>0</v>
      </c>
      <c r="V10" s="255">
        <v>0</v>
      </c>
      <c r="W10" s="255">
        <v>0</v>
      </c>
      <c r="X10" s="255">
        <v>0</v>
      </c>
      <c r="Y10" s="255">
        <v>0</v>
      </c>
      <c r="Z10" s="256">
        <f t="shared" si="5"/>
        <v>0.01</v>
      </c>
      <c r="AA10" s="255">
        <f t="shared" si="6"/>
        <v>0.01</v>
      </c>
      <c r="AB10" s="255">
        <v>0.01</v>
      </c>
      <c r="AC10" s="255">
        <v>0</v>
      </c>
      <c r="AD10" s="255">
        <v>0</v>
      </c>
      <c r="AE10" s="255">
        <v>0</v>
      </c>
      <c r="AF10" s="255">
        <v>0</v>
      </c>
      <c r="AG10" s="256">
        <v>0</v>
      </c>
      <c r="AH10" s="268">
        <v>0</v>
      </c>
      <c r="AI10" s="268">
        <v>0</v>
      </c>
    </row>
    <row r="11" ht="33" customHeight="1" spans="1:35">
      <c r="A11" s="252">
        <v>207</v>
      </c>
      <c r="B11" s="253" t="s">
        <v>111</v>
      </c>
      <c r="C11" s="253" t="s">
        <v>112</v>
      </c>
      <c r="D11" s="254" t="s">
        <v>113</v>
      </c>
      <c r="E11" s="255">
        <f t="shared" si="0"/>
        <v>24.73</v>
      </c>
      <c r="F11" s="256">
        <f t="shared" si="1"/>
        <v>18.31</v>
      </c>
      <c r="G11" s="255">
        <f t="shared" si="2"/>
        <v>18.31</v>
      </c>
      <c r="H11" s="255">
        <v>18.31</v>
      </c>
      <c r="I11" s="255"/>
      <c r="J11" s="255">
        <v>0</v>
      </c>
      <c r="K11" s="255">
        <v>0</v>
      </c>
      <c r="L11" s="255">
        <v>0</v>
      </c>
      <c r="M11" s="255">
        <v>0</v>
      </c>
      <c r="N11" s="255">
        <v>0</v>
      </c>
      <c r="O11" s="255">
        <v>0</v>
      </c>
      <c r="P11" s="256">
        <f t="shared" si="3"/>
        <v>6.41</v>
      </c>
      <c r="Q11" s="255">
        <f t="shared" si="4"/>
        <v>6.41</v>
      </c>
      <c r="R11" s="255">
        <v>6.41</v>
      </c>
      <c r="S11" s="255">
        <v>0</v>
      </c>
      <c r="T11" s="255">
        <v>0</v>
      </c>
      <c r="U11" s="255">
        <v>0</v>
      </c>
      <c r="V11" s="255">
        <v>0</v>
      </c>
      <c r="W11" s="255">
        <v>0</v>
      </c>
      <c r="X11" s="255">
        <v>0</v>
      </c>
      <c r="Y11" s="255">
        <v>0</v>
      </c>
      <c r="Z11" s="256">
        <f t="shared" si="5"/>
        <v>0.01</v>
      </c>
      <c r="AA11" s="255">
        <f t="shared" si="6"/>
        <v>0.01</v>
      </c>
      <c r="AB11" s="255">
        <v>0.01</v>
      </c>
      <c r="AC11" s="255">
        <v>0</v>
      </c>
      <c r="AD11" s="255">
        <v>0</v>
      </c>
      <c r="AE11" s="255">
        <v>0</v>
      </c>
      <c r="AF11" s="255">
        <v>0</v>
      </c>
      <c r="AG11" s="256">
        <v>0</v>
      </c>
      <c r="AH11" s="268">
        <v>0</v>
      </c>
      <c r="AI11" s="268">
        <v>0</v>
      </c>
    </row>
    <row r="12" ht="33" customHeight="1" spans="1:35">
      <c r="A12" s="252"/>
      <c r="B12" s="253" t="s">
        <v>114</v>
      </c>
      <c r="C12" s="253"/>
      <c r="D12" s="254" t="s">
        <v>115</v>
      </c>
      <c r="E12" s="255">
        <f t="shared" si="0"/>
        <v>674.72</v>
      </c>
      <c r="F12" s="256">
        <f t="shared" si="1"/>
        <v>430.84</v>
      </c>
      <c r="G12" s="255">
        <f t="shared" si="2"/>
        <v>0</v>
      </c>
      <c r="H12" s="255">
        <v>0</v>
      </c>
      <c r="I12" s="255"/>
      <c r="J12" s="255">
        <v>0</v>
      </c>
      <c r="K12" s="255">
        <v>0</v>
      </c>
      <c r="L12" s="255">
        <v>0</v>
      </c>
      <c r="M12" s="255">
        <v>430.84</v>
      </c>
      <c r="N12" s="255">
        <v>0</v>
      </c>
      <c r="O12" s="255">
        <v>0</v>
      </c>
      <c r="P12" s="256">
        <f t="shared" si="3"/>
        <v>237.04</v>
      </c>
      <c r="Q12" s="255">
        <f t="shared" si="4"/>
        <v>16.1</v>
      </c>
      <c r="R12" s="255">
        <v>0</v>
      </c>
      <c r="S12" s="255">
        <v>16.1</v>
      </c>
      <c r="T12" s="255">
        <v>0</v>
      </c>
      <c r="U12" s="255">
        <v>0</v>
      </c>
      <c r="V12" s="255">
        <v>0</v>
      </c>
      <c r="W12" s="255">
        <v>220.94</v>
      </c>
      <c r="X12" s="255">
        <v>0</v>
      </c>
      <c r="Y12" s="255">
        <v>0</v>
      </c>
      <c r="Z12" s="256">
        <f t="shared" si="5"/>
        <v>6.84</v>
      </c>
      <c r="AA12" s="255">
        <f t="shared" si="6"/>
        <v>0</v>
      </c>
      <c r="AB12" s="255">
        <v>0</v>
      </c>
      <c r="AC12" s="255">
        <v>0</v>
      </c>
      <c r="AD12" s="255">
        <v>0</v>
      </c>
      <c r="AE12" s="255">
        <v>0</v>
      </c>
      <c r="AF12" s="255">
        <v>0</v>
      </c>
      <c r="AG12" s="256">
        <v>6.84</v>
      </c>
      <c r="AH12" s="268">
        <v>0</v>
      </c>
      <c r="AI12" s="268">
        <v>0</v>
      </c>
    </row>
    <row r="13" ht="33" customHeight="1" spans="1:35">
      <c r="A13" s="252">
        <v>207</v>
      </c>
      <c r="B13" s="253" t="s">
        <v>116</v>
      </c>
      <c r="C13" s="253" t="s">
        <v>117</v>
      </c>
      <c r="D13" s="254" t="s">
        <v>118</v>
      </c>
      <c r="E13" s="255">
        <f t="shared" si="0"/>
        <v>51.3</v>
      </c>
      <c r="F13" s="256">
        <f t="shared" si="1"/>
        <v>45.25</v>
      </c>
      <c r="G13" s="255">
        <f t="shared" si="2"/>
        <v>0</v>
      </c>
      <c r="H13" s="255">
        <v>0</v>
      </c>
      <c r="I13" s="255"/>
      <c r="J13" s="255">
        <v>0</v>
      </c>
      <c r="K13" s="255">
        <v>0</v>
      </c>
      <c r="L13" s="255">
        <v>0</v>
      </c>
      <c r="M13" s="255">
        <v>45.25</v>
      </c>
      <c r="N13" s="255">
        <v>0</v>
      </c>
      <c r="O13" s="255">
        <v>0</v>
      </c>
      <c r="P13" s="256">
        <f t="shared" si="3"/>
        <v>6.04</v>
      </c>
      <c r="Q13" s="255">
        <f t="shared" si="4"/>
        <v>0</v>
      </c>
      <c r="R13" s="255">
        <v>0</v>
      </c>
      <c r="S13" s="255">
        <v>0</v>
      </c>
      <c r="T13" s="255">
        <v>0</v>
      </c>
      <c r="U13" s="255">
        <v>0</v>
      </c>
      <c r="V13" s="255">
        <v>0</v>
      </c>
      <c r="W13" s="255">
        <v>6.04</v>
      </c>
      <c r="X13" s="255">
        <v>0</v>
      </c>
      <c r="Y13" s="255">
        <v>0</v>
      </c>
      <c r="Z13" s="256">
        <f t="shared" si="5"/>
        <v>0.01</v>
      </c>
      <c r="AA13" s="255">
        <f t="shared" si="6"/>
        <v>0</v>
      </c>
      <c r="AB13" s="255">
        <v>0</v>
      </c>
      <c r="AC13" s="255">
        <v>0</v>
      </c>
      <c r="AD13" s="255">
        <v>0</v>
      </c>
      <c r="AE13" s="255">
        <v>0</v>
      </c>
      <c r="AF13" s="255">
        <v>0</v>
      </c>
      <c r="AG13" s="256">
        <v>0.01</v>
      </c>
      <c r="AH13" s="268">
        <v>0</v>
      </c>
      <c r="AI13" s="268">
        <v>0</v>
      </c>
    </row>
    <row r="14" ht="33" customHeight="1" spans="1:35">
      <c r="A14" s="252">
        <v>207</v>
      </c>
      <c r="B14" s="253" t="s">
        <v>114</v>
      </c>
      <c r="C14" s="253" t="s">
        <v>119</v>
      </c>
      <c r="D14" s="257" t="s">
        <v>120</v>
      </c>
      <c r="E14" s="255">
        <v>16.1</v>
      </c>
      <c r="F14" s="256"/>
      <c r="G14" s="255"/>
      <c r="H14" s="255"/>
      <c r="I14" s="255"/>
      <c r="J14" s="255"/>
      <c r="K14" s="255"/>
      <c r="L14" s="255"/>
      <c r="M14" s="255"/>
      <c r="N14" s="255"/>
      <c r="O14" s="255"/>
      <c r="P14" s="256">
        <v>16.1</v>
      </c>
      <c r="Q14" s="255">
        <v>16.1</v>
      </c>
      <c r="R14" s="255"/>
      <c r="S14" s="255">
        <v>16.1</v>
      </c>
      <c r="T14" s="255"/>
      <c r="U14" s="255"/>
      <c r="V14" s="255"/>
      <c r="W14" s="255"/>
      <c r="X14" s="255"/>
      <c r="Y14" s="255"/>
      <c r="Z14" s="256"/>
      <c r="AA14" s="255"/>
      <c r="AB14" s="255"/>
      <c r="AC14" s="255"/>
      <c r="AD14" s="255"/>
      <c r="AE14" s="255"/>
      <c r="AF14" s="255"/>
      <c r="AG14" s="256"/>
      <c r="AH14" s="268"/>
      <c r="AI14" s="268"/>
    </row>
    <row r="15" ht="33" customHeight="1" spans="1:35">
      <c r="A15" s="252">
        <v>207</v>
      </c>
      <c r="B15" s="253" t="s">
        <v>116</v>
      </c>
      <c r="C15" s="253" t="s">
        <v>114</v>
      </c>
      <c r="D15" s="254" t="s">
        <v>121</v>
      </c>
      <c r="E15" s="255">
        <f>F15+P15+Z15</f>
        <v>607.32</v>
      </c>
      <c r="F15" s="256">
        <f>G15+J15+K15+L15+M15+N15+O15</f>
        <v>385.59</v>
      </c>
      <c r="G15" s="255">
        <f>H15+I15</f>
        <v>0</v>
      </c>
      <c r="H15" s="255">
        <v>0</v>
      </c>
      <c r="I15" s="255"/>
      <c r="J15" s="255">
        <v>0</v>
      </c>
      <c r="K15" s="255">
        <v>0</v>
      </c>
      <c r="L15" s="255">
        <v>0</v>
      </c>
      <c r="M15" s="255">
        <v>385.59</v>
      </c>
      <c r="N15" s="255">
        <v>0</v>
      </c>
      <c r="O15" s="255">
        <v>0</v>
      </c>
      <c r="P15" s="256">
        <f>Q15+T15+U15+V15+W15+X15+Y15</f>
        <v>214.9</v>
      </c>
      <c r="Q15" s="255">
        <f>R15+S15</f>
        <v>0</v>
      </c>
      <c r="R15" s="255">
        <v>0</v>
      </c>
      <c r="S15" s="255">
        <v>0</v>
      </c>
      <c r="T15" s="255">
        <v>0</v>
      </c>
      <c r="U15" s="255">
        <v>0</v>
      </c>
      <c r="V15" s="255">
        <v>0</v>
      </c>
      <c r="W15" s="255">
        <v>214.9</v>
      </c>
      <c r="X15" s="255">
        <v>0</v>
      </c>
      <c r="Y15" s="255">
        <v>0</v>
      </c>
      <c r="Z15" s="256">
        <f>AA15+AD15+AE15+AF15+AG15+AH15+AI15</f>
        <v>6.83</v>
      </c>
      <c r="AA15" s="255">
        <f>AB15+AC15</f>
        <v>0</v>
      </c>
      <c r="AB15" s="255">
        <v>0</v>
      </c>
      <c r="AC15" s="255">
        <v>0</v>
      </c>
      <c r="AD15" s="255">
        <v>0</v>
      </c>
      <c r="AE15" s="255">
        <v>0</v>
      </c>
      <c r="AF15" s="255">
        <v>0</v>
      </c>
      <c r="AG15" s="256">
        <v>6.83</v>
      </c>
      <c r="AH15" s="268">
        <v>0</v>
      </c>
      <c r="AI15" s="268">
        <v>0</v>
      </c>
    </row>
    <row r="16" ht="33" customHeight="1" spans="1:35">
      <c r="A16" s="252"/>
      <c r="B16" s="253" t="s">
        <v>112</v>
      </c>
      <c r="C16" s="253"/>
      <c r="D16" s="258" t="s">
        <v>122</v>
      </c>
      <c r="E16" s="255">
        <v>24</v>
      </c>
      <c r="F16" s="256"/>
      <c r="G16" s="255"/>
      <c r="H16" s="255"/>
      <c r="I16" s="255"/>
      <c r="J16" s="255"/>
      <c r="K16" s="255"/>
      <c r="L16" s="255"/>
      <c r="M16" s="255"/>
      <c r="N16" s="255"/>
      <c r="O16" s="255"/>
      <c r="P16" s="256">
        <v>24</v>
      </c>
      <c r="Q16" s="255">
        <v>24</v>
      </c>
      <c r="R16" s="255"/>
      <c r="S16" s="255">
        <v>24</v>
      </c>
      <c r="T16" s="255"/>
      <c r="U16" s="255"/>
      <c r="V16" s="255"/>
      <c r="W16" s="255"/>
      <c r="X16" s="255"/>
      <c r="Y16" s="255"/>
      <c r="Z16" s="256"/>
      <c r="AA16" s="255"/>
      <c r="AB16" s="255"/>
      <c r="AC16" s="255"/>
      <c r="AD16" s="255"/>
      <c r="AE16" s="255"/>
      <c r="AF16" s="255"/>
      <c r="AG16" s="256"/>
      <c r="AH16" s="268"/>
      <c r="AI16" s="268"/>
    </row>
    <row r="17" ht="33" customHeight="1" spans="1:35">
      <c r="A17" s="252">
        <v>207</v>
      </c>
      <c r="B17" s="253" t="s">
        <v>112</v>
      </c>
      <c r="C17" s="253" t="s">
        <v>112</v>
      </c>
      <c r="D17" s="258" t="s">
        <v>144</v>
      </c>
      <c r="E17" s="255">
        <v>24</v>
      </c>
      <c r="F17" s="256"/>
      <c r="G17" s="255"/>
      <c r="H17" s="255"/>
      <c r="I17" s="255"/>
      <c r="J17" s="255"/>
      <c r="K17" s="255"/>
      <c r="L17" s="255"/>
      <c r="M17" s="255"/>
      <c r="N17" s="255"/>
      <c r="O17" s="255"/>
      <c r="P17" s="256">
        <v>24</v>
      </c>
      <c r="Q17" s="255">
        <v>24</v>
      </c>
      <c r="R17" s="255"/>
      <c r="S17" s="255">
        <v>24</v>
      </c>
      <c r="T17" s="255"/>
      <c r="U17" s="255"/>
      <c r="V17" s="255"/>
      <c r="W17" s="255"/>
      <c r="X17" s="255"/>
      <c r="Y17" s="255"/>
      <c r="Z17" s="256"/>
      <c r="AA17" s="255"/>
      <c r="AB17" s="255"/>
      <c r="AC17" s="255"/>
      <c r="AD17" s="255"/>
      <c r="AE17" s="255"/>
      <c r="AF17" s="255"/>
      <c r="AG17" s="256"/>
      <c r="AH17" s="268"/>
      <c r="AI17" s="268"/>
    </row>
    <row r="18" ht="33" customHeight="1" spans="1:35">
      <c r="A18" s="252">
        <v>208</v>
      </c>
      <c r="B18" s="253"/>
      <c r="C18" s="253"/>
      <c r="D18" s="254" t="s">
        <v>124</v>
      </c>
      <c r="E18" s="255">
        <f t="shared" ref="E18:E29" si="7">F18+P18+Z18</f>
        <v>104.83</v>
      </c>
      <c r="F18" s="256">
        <f t="shared" ref="F18:F29" si="8">G18+J18+K18+L18+M18+N18+O18</f>
        <v>89.9</v>
      </c>
      <c r="G18" s="255">
        <f t="shared" ref="G18:G29" si="9">H18+I18</f>
        <v>2.82</v>
      </c>
      <c r="H18" s="255">
        <v>2.82</v>
      </c>
      <c r="I18" s="255">
        <v>0</v>
      </c>
      <c r="J18" s="255">
        <v>0</v>
      </c>
      <c r="K18" s="255">
        <v>0</v>
      </c>
      <c r="L18" s="255">
        <v>0</v>
      </c>
      <c r="M18" s="255">
        <v>87.08</v>
      </c>
      <c r="N18" s="255">
        <v>0</v>
      </c>
      <c r="O18" s="255">
        <v>0</v>
      </c>
      <c r="P18" s="256">
        <f t="shared" ref="P18:P29" si="10">Q18+T18+U18+V18+W18+X18+Y18</f>
        <v>1.16</v>
      </c>
      <c r="Q18" s="255">
        <f t="shared" ref="Q18:Q29" si="11">R18+S18</f>
        <v>0</v>
      </c>
      <c r="R18" s="255">
        <v>0</v>
      </c>
      <c r="S18" s="255">
        <v>0</v>
      </c>
      <c r="T18" s="255">
        <v>0</v>
      </c>
      <c r="U18" s="255">
        <v>0</v>
      </c>
      <c r="V18" s="255">
        <v>0</v>
      </c>
      <c r="W18" s="255">
        <v>1.16</v>
      </c>
      <c r="X18" s="255">
        <v>0</v>
      </c>
      <c r="Y18" s="255">
        <v>0</v>
      </c>
      <c r="Z18" s="256">
        <f t="shared" ref="Z18:Z29" si="12">AA18+AD18+AE18+AF18+AG18+AH18+AI18</f>
        <v>13.77</v>
      </c>
      <c r="AA18" s="255">
        <f t="shared" ref="AA18:AA29" si="13">AB18+AC18</f>
        <v>0</v>
      </c>
      <c r="AB18" s="255">
        <v>0</v>
      </c>
      <c r="AC18" s="255">
        <v>0</v>
      </c>
      <c r="AD18" s="255">
        <v>0</v>
      </c>
      <c r="AE18" s="255">
        <v>0</v>
      </c>
      <c r="AF18" s="255">
        <v>0</v>
      </c>
      <c r="AG18" s="256">
        <v>13.77</v>
      </c>
      <c r="AH18" s="268">
        <v>0</v>
      </c>
      <c r="AI18" s="268">
        <v>0</v>
      </c>
    </row>
    <row r="19" ht="33" customHeight="1" spans="1:35">
      <c r="A19" s="252"/>
      <c r="B19" s="253" t="s">
        <v>125</v>
      </c>
      <c r="C19" s="253"/>
      <c r="D19" s="254" t="s">
        <v>126</v>
      </c>
      <c r="E19" s="255">
        <f t="shared" si="7"/>
        <v>104.83</v>
      </c>
      <c r="F19" s="256">
        <f t="shared" si="8"/>
        <v>89.9</v>
      </c>
      <c r="G19" s="255">
        <f t="shared" si="9"/>
        <v>2.82</v>
      </c>
      <c r="H19" s="255">
        <v>2.82</v>
      </c>
      <c r="I19" s="255">
        <v>0</v>
      </c>
      <c r="J19" s="255">
        <v>0</v>
      </c>
      <c r="K19" s="255">
        <v>0</v>
      </c>
      <c r="L19" s="255">
        <v>0</v>
      </c>
      <c r="M19" s="255">
        <v>87.08</v>
      </c>
      <c r="N19" s="255">
        <v>0</v>
      </c>
      <c r="O19" s="255">
        <v>0</v>
      </c>
      <c r="P19" s="256">
        <f t="shared" si="10"/>
        <v>1.16</v>
      </c>
      <c r="Q19" s="255">
        <f t="shared" si="11"/>
        <v>0</v>
      </c>
      <c r="R19" s="255">
        <v>0</v>
      </c>
      <c r="S19" s="255">
        <v>0</v>
      </c>
      <c r="T19" s="255">
        <v>0</v>
      </c>
      <c r="U19" s="255">
        <v>0</v>
      </c>
      <c r="V19" s="255">
        <v>0</v>
      </c>
      <c r="W19" s="255">
        <v>1.16</v>
      </c>
      <c r="X19" s="255">
        <v>0</v>
      </c>
      <c r="Y19" s="255">
        <v>0</v>
      </c>
      <c r="Z19" s="256">
        <f t="shared" si="12"/>
        <v>13.77</v>
      </c>
      <c r="AA19" s="255">
        <f t="shared" si="13"/>
        <v>0</v>
      </c>
      <c r="AB19" s="255">
        <v>0</v>
      </c>
      <c r="AC19" s="255">
        <v>0</v>
      </c>
      <c r="AD19" s="255">
        <v>0</v>
      </c>
      <c r="AE19" s="255">
        <v>0</v>
      </c>
      <c r="AF19" s="255">
        <v>0</v>
      </c>
      <c r="AG19" s="256">
        <v>13.77</v>
      </c>
      <c r="AH19" s="268">
        <v>0</v>
      </c>
      <c r="AI19" s="268">
        <v>0</v>
      </c>
    </row>
    <row r="20" ht="33" customHeight="1" spans="1:35">
      <c r="A20" s="252">
        <v>208</v>
      </c>
      <c r="B20" s="253" t="s">
        <v>127</v>
      </c>
      <c r="C20" s="253" t="s">
        <v>117</v>
      </c>
      <c r="D20" s="254" t="s">
        <v>128</v>
      </c>
      <c r="E20" s="255">
        <f t="shared" si="7"/>
        <v>1.56</v>
      </c>
      <c r="F20" s="256">
        <f t="shared" si="8"/>
        <v>0</v>
      </c>
      <c r="G20" s="255">
        <f t="shared" si="9"/>
        <v>0</v>
      </c>
      <c r="H20" s="255">
        <v>0</v>
      </c>
      <c r="I20" s="255">
        <v>0</v>
      </c>
      <c r="J20" s="255">
        <v>0</v>
      </c>
      <c r="K20" s="255">
        <v>0</v>
      </c>
      <c r="L20" s="255">
        <v>0</v>
      </c>
      <c r="M20" s="255">
        <v>0</v>
      </c>
      <c r="N20" s="255">
        <v>0</v>
      </c>
      <c r="O20" s="255">
        <v>0</v>
      </c>
      <c r="P20" s="256">
        <f t="shared" si="10"/>
        <v>0.12</v>
      </c>
      <c r="Q20" s="255">
        <f t="shared" si="11"/>
        <v>0</v>
      </c>
      <c r="R20" s="255">
        <v>0</v>
      </c>
      <c r="S20" s="255">
        <v>0</v>
      </c>
      <c r="T20" s="255">
        <v>0</v>
      </c>
      <c r="U20" s="255">
        <v>0</v>
      </c>
      <c r="V20" s="255">
        <v>0</v>
      </c>
      <c r="W20" s="255">
        <v>0.12</v>
      </c>
      <c r="X20" s="255">
        <v>0</v>
      </c>
      <c r="Y20" s="255">
        <v>0</v>
      </c>
      <c r="Z20" s="256">
        <f t="shared" si="12"/>
        <v>1.44</v>
      </c>
      <c r="AA20" s="255">
        <f t="shared" si="13"/>
        <v>0</v>
      </c>
      <c r="AB20" s="255">
        <v>0</v>
      </c>
      <c r="AC20" s="255">
        <v>0</v>
      </c>
      <c r="AD20" s="255">
        <v>0</v>
      </c>
      <c r="AE20" s="255">
        <v>0</v>
      </c>
      <c r="AF20" s="255">
        <v>0</v>
      </c>
      <c r="AG20" s="256">
        <v>1.44</v>
      </c>
      <c r="AH20" s="268">
        <v>0</v>
      </c>
      <c r="AI20" s="268">
        <v>0</v>
      </c>
    </row>
    <row r="21" ht="33" customHeight="1" spans="1:35">
      <c r="A21" s="252">
        <v>208</v>
      </c>
      <c r="B21" s="253" t="s">
        <v>127</v>
      </c>
      <c r="C21" s="253" t="s">
        <v>108</v>
      </c>
      <c r="D21" s="254" t="s">
        <v>129</v>
      </c>
      <c r="E21" s="255">
        <f t="shared" si="7"/>
        <v>13.37</v>
      </c>
      <c r="F21" s="256">
        <f t="shared" si="8"/>
        <v>0</v>
      </c>
      <c r="G21" s="255">
        <f t="shared" si="9"/>
        <v>0</v>
      </c>
      <c r="H21" s="255">
        <v>0</v>
      </c>
      <c r="I21" s="255">
        <v>0</v>
      </c>
      <c r="J21" s="255">
        <v>0</v>
      </c>
      <c r="K21" s="255">
        <v>0</v>
      </c>
      <c r="L21" s="255">
        <v>0</v>
      </c>
      <c r="M21" s="255">
        <v>0</v>
      </c>
      <c r="N21" s="255">
        <v>0</v>
      </c>
      <c r="O21" s="255">
        <v>0</v>
      </c>
      <c r="P21" s="256">
        <f t="shared" si="10"/>
        <v>1.04</v>
      </c>
      <c r="Q21" s="255">
        <f t="shared" si="11"/>
        <v>0</v>
      </c>
      <c r="R21" s="255">
        <v>0</v>
      </c>
      <c r="S21" s="255">
        <v>0</v>
      </c>
      <c r="T21" s="255">
        <v>0</v>
      </c>
      <c r="U21" s="255">
        <v>0</v>
      </c>
      <c r="V21" s="255">
        <v>0</v>
      </c>
      <c r="W21" s="255">
        <v>1.04</v>
      </c>
      <c r="X21" s="255">
        <v>0</v>
      </c>
      <c r="Y21" s="255">
        <v>0</v>
      </c>
      <c r="Z21" s="256">
        <f t="shared" si="12"/>
        <v>12.33</v>
      </c>
      <c r="AA21" s="255">
        <f t="shared" si="13"/>
        <v>0</v>
      </c>
      <c r="AB21" s="255">
        <v>0</v>
      </c>
      <c r="AC21" s="255">
        <v>0</v>
      </c>
      <c r="AD21" s="255">
        <v>0</v>
      </c>
      <c r="AE21" s="255">
        <v>0</v>
      </c>
      <c r="AF21" s="255">
        <v>0</v>
      </c>
      <c r="AG21" s="256">
        <v>12.33</v>
      </c>
      <c r="AH21" s="268">
        <v>0</v>
      </c>
      <c r="AI21" s="268">
        <v>0</v>
      </c>
    </row>
    <row r="22" ht="33" customHeight="1" spans="1:35">
      <c r="A22" s="252">
        <v>208</v>
      </c>
      <c r="B22" s="253" t="s">
        <v>127</v>
      </c>
      <c r="C22" s="253" t="s">
        <v>125</v>
      </c>
      <c r="D22" s="254" t="s">
        <v>130</v>
      </c>
      <c r="E22" s="255">
        <f t="shared" si="7"/>
        <v>89.9</v>
      </c>
      <c r="F22" s="256">
        <f t="shared" si="8"/>
        <v>89.9</v>
      </c>
      <c r="G22" s="255">
        <f t="shared" si="9"/>
        <v>2.82</v>
      </c>
      <c r="H22" s="255">
        <v>2.82</v>
      </c>
      <c r="I22" s="255">
        <v>0</v>
      </c>
      <c r="J22" s="255">
        <v>0</v>
      </c>
      <c r="K22" s="255">
        <v>0</v>
      </c>
      <c r="L22" s="255">
        <v>0</v>
      </c>
      <c r="M22" s="255">
        <v>87.08</v>
      </c>
      <c r="N22" s="255">
        <v>0</v>
      </c>
      <c r="O22" s="255">
        <v>0</v>
      </c>
      <c r="P22" s="256">
        <f t="shared" si="10"/>
        <v>0</v>
      </c>
      <c r="Q22" s="255">
        <f t="shared" si="11"/>
        <v>0</v>
      </c>
      <c r="R22" s="255">
        <v>0</v>
      </c>
      <c r="S22" s="255">
        <v>0</v>
      </c>
      <c r="T22" s="255">
        <v>0</v>
      </c>
      <c r="U22" s="255">
        <v>0</v>
      </c>
      <c r="V22" s="255">
        <v>0</v>
      </c>
      <c r="W22" s="255">
        <v>0</v>
      </c>
      <c r="X22" s="255">
        <v>0</v>
      </c>
      <c r="Y22" s="255">
        <v>0</v>
      </c>
      <c r="Z22" s="256">
        <f t="shared" si="12"/>
        <v>0</v>
      </c>
      <c r="AA22" s="255">
        <f t="shared" si="13"/>
        <v>0</v>
      </c>
      <c r="AB22" s="255">
        <v>0</v>
      </c>
      <c r="AC22" s="255">
        <v>0</v>
      </c>
      <c r="AD22" s="255">
        <v>0</v>
      </c>
      <c r="AE22" s="255">
        <v>0</v>
      </c>
      <c r="AF22" s="255">
        <v>0</v>
      </c>
      <c r="AG22" s="256">
        <v>0</v>
      </c>
      <c r="AH22" s="268">
        <v>0</v>
      </c>
      <c r="AI22" s="268">
        <v>0</v>
      </c>
    </row>
    <row r="23" ht="33" customHeight="1" spans="1:35">
      <c r="A23" s="252">
        <v>210</v>
      </c>
      <c r="B23" s="253"/>
      <c r="C23" s="253"/>
      <c r="D23" s="254" t="s">
        <v>131</v>
      </c>
      <c r="E23" s="255">
        <f t="shared" si="7"/>
        <v>54.14</v>
      </c>
      <c r="F23" s="256">
        <f t="shared" si="8"/>
        <v>54.14</v>
      </c>
      <c r="G23" s="255">
        <f t="shared" si="9"/>
        <v>1.36</v>
      </c>
      <c r="H23" s="255">
        <v>1.36</v>
      </c>
      <c r="I23" s="255">
        <v>0</v>
      </c>
      <c r="J23" s="255">
        <v>0</v>
      </c>
      <c r="K23" s="255">
        <v>0</v>
      </c>
      <c r="L23" s="255">
        <v>0</v>
      </c>
      <c r="M23" s="255">
        <v>52.78</v>
      </c>
      <c r="N23" s="255">
        <v>0</v>
      </c>
      <c r="O23" s="255">
        <v>0</v>
      </c>
      <c r="P23" s="256">
        <f t="shared" si="10"/>
        <v>0</v>
      </c>
      <c r="Q23" s="255">
        <f t="shared" si="11"/>
        <v>0</v>
      </c>
      <c r="R23" s="255">
        <v>0</v>
      </c>
      <c r="S23" s="255">
        <v>0</v>
      </c>
      <c r="T23" s="255">
        <v>0</v>
      </c>
      <c r="U23" s="255">
        <v>0</v>
      </c>
      <c r="V23" s="255">
        <v>0</v>
      </c>
      <c r="W23" s="255">
        <v>0</v>
      </c>
      <c r="X23" s="255">
        <v>0</v>
      </c>
      <c r="Y23" s="255">
        <v>0</v>
      </c>
      <c r="Z23" s="256">
        <f t="shared" si="12"/>
        <v>0</v>
      </c>
      <c r="AA23" s="255">
        <f t="shared" si="13"/>
        <v>0</v>
      </c>
      <c r="AB23" s="255">
        <v>0</v>
      </c>
      <c r="AC23" s="255">
        <v>0</v>
      </c>
      <c r="AD23" s="255">
        <v>0</v>
      </c>
      <c r="AE23" s="255">
        <v>0</v>
      </c>
      <c r="AF23" s="255">
        <v>0</v>
      </c>
      <c r="AG23" s="256">
        <v>0</v>
      </c>
      <c r="AH23" s="268">
        <v>0</v>
      </c>
      <c r="AI23" s="268">
        <v>0</v>
      </c>
    </row>
    <row r="24" ht="33" customHeight="1" spans="1:35">
      <c r="A24" s="252"/>
      <c r="B24" s="253" t="s">
        <v>132</v>
      </c>
      <c r="C24" s="253"/>
      <c r="D24" s="254" t="s">
        <v>133</v>
      </c>
      <c r="E24" s="255">
        <f t="shared" si="7"/>
        <v>54.14</v>
      </c>
      <c r="F24" s="256">
        <f t="shared" si="8"/>
        <v>54.14</v>
      </c>
      <c r="G24" s="255">
        <f t="shared" si="9"/>
        <v>1.36</v>
      </c>
      <c r="H24" s="255">
        <v>1.36</v>
      </c>
      <c r="I24" s="255">
        <v>0</v>
      </c>
      <c r="J24" s="255">
        <v>0</v>
      </c>
      <c r="K24" s="255">
        <v>0</v>
      </c>
      <c r="L24" s="255">
        <v>0</v>
      </c>
      <c r="M24" s="255">
        <v>52.78</v>
      </c>
      <c r="N24" s="255">
        <v>0</v>
      </c>
      <c r="O24" s="255">
        <v>0</v>
      </c>
      <c r="P24" s="256">
        <f t="shared" si="10"/>
        <v>0</v>
      </c>
      <c r="Q24" s="255">
        <f t="shared" si="11"/>
        <v>0</v>
      </c>
      <c r="R24" s="255">
        <v>0</v>
      </c>
      <c r="S24" s="255">
        <v>0</v>
      </c>
      <c r="T24" s="255">
        <v>0</v>
      </c>
      <c r="U24" s="255">
        <v>0</v>
      </c>
      <c r="V24" s="255">
        <v>0</v>
      </c>
      <c r="W24" s="255">
        <v>0</v>
      </c>
      <c r="X24" s="255">
        <v>0</v>
      </c>
      <c r="Y24" s="255">
        <v>0</v>
      </c>
      <c r="Z24" s="256">
        <f t="shared" si="12"/>
        <v>0</v>
      </c>
      <c r="AA24" s="255">
        <f t="shared" si="13"/>
        <v>0</v>
      </c>
      <c r="AB24" s="255">
        <v>0</v>
      </c>
      <c r="AC24" s="255">
        <v>0</v>
      </c>
      <c r="AD24" s="255">
        <v>0</v>
      </c>
      <c r="AE24" s="255">
        <v>0</v>
      </c>
      <c r="AF24" s="255">
        <v>0</v>
      </c>
      <c r="AG24" s="256">
        <v>0</v>
      </c>
      <c r="AH24" s="268">
        <v>0</v>
      </c>
      <c r="AI24" s="268">
        <v>0</v>
      </c>
    </row>
    <row r="25" ht="33" customHeight="1" spans="1:35">
      <c r="A25" s="252">
        <v>210</v>
      </c>
      <c r="B25" s="253" t="s">
        <v>134</v>
      </c>
      <c r="C25" s="253" t="s">
        <v>117</v>
      </c>
      <c r="D25" s="254" t="s">
        <v>135</v>
      </c>
      <c r="E25" s="255">
        <f t="shared" si="7"/>
        <v>4.3</v>
      </c>
      <c r="F25" s="256">
        <f t="shared" si="8"/>
        <v>4.3</v>
      </c>
      <c r="G25" s="255">
        <f t="shared" si="9"/>
        <v>0</v>
      </c>
      <c r="H25" s="255">
        <v>0</v>
      </c>
      <c r="I25" s="255">
        <v>0</v>
      </c>
      <c r="J25" s="255">
        <v>0</v>
      </c>
      <c r="K25" s="255">
        <v>0</v>
      </c>
      <c r="L25" s="255">
        <v>0</v>
      </c>
      <c r="M25" s="255">
        <v>4.3</v>
      </c>
      <c r="N25" s="255">
        <v>0</v>
      </c>
      <c r="O25" s="255">
        <v>0</v>
      </c>
      <c r="P25" s="256">
        <f t="shared" si="10"/>
        <v>0</v>
      </c>
      <c r="Q25" s="255">
        <f t="shared" si="11"/>
        <v>0</v>
      </c>
      <c r="R25" s="255">
        <v>0</v>
      </c>
      <c r="S25" s="255">
        <v>0</v>
      </c>
      <c r="T25" s="255">
        <v>0</v>
      </c>
      <c r="U25" s="255">
        <v>0</v>
      </c>
      <c r="V25" s="255">
        <v>0</v>
      </c>
      <c r="W25" s="255">
        <v>0</v>
      </c>
      <c r="X25" s="255">
        <v>0</v>
      </c>
      <c r="Y25" s="255">
        <v>0</v>
      </c>
      <c r="Z25" s="256">
        <f t="shared" si="12"/>
        <v>0</v>
      </c>
      <c r="AA25" s="255">
        <f t="shared" si="13"/>
        <v>0</v>
      </c>
      <c r="AB25" s="255">
        <v>0</v>
      </c>
      <c r="AC25" s="255">
        <v>0</v>
      </c>
      <c r="AD25" s="255">
        <v>0</v>
      </c>
      <c r="AE25" s="255">
        <v>0</v>
      </c>
      <c r="AF25" s="255">
        <v>0</v>
      </c>
      <c r="AG25" s="256">
        <v>0</v>
      </c>
      <c r="AH25" s="268">
        <v>0</v>
      </c>
      <c r="AI25" s="268">
        <v>0</v>
      </c>
    </row>
    <row r="26" ht="33" customHeight="1" spans="1:35">
      <c r="A26" s="252">
        <v>210</v>
      </c>
      <c r="B26" s="253" t="s">
        <v>134</v>
      </c>
      <c r="C26" s="253" t="s">
        <v>108</v>
      </c>
      <c r="D26" s="254" t="s">
        <v>136</v>
      </c>
      <c r="E26" s="255">
        <f t="shared" si="7"/>
        <v>49.84</v>
      </c>
      <c r="F26" s="256">
        <f t="shared" si="8"/>
        <v>49.84</v>
      </c>
      <c r="G26" s="255">
        <f t="shared" si="9"/>
        <v>1.36</v>
      </c>
      <c r="H26" s="255">
        <v>1.36</v>
      </c>
      <c r="I26" s="255">
        <v>0</v>
      </c>
      <c r="J26" s="255">
        <v>0</v>
      </c>
      <c r="K26" s="255">
        <v>0</v>
      </c>
      <c r="L26" s="255">
        <v>0</v>
      </c>
      <c r="M26" s="255">
        <v>48.48</v>
      </c>
      <c r="N26" s="255">
        <v>0</v>
      </c>
      <c r="O26" s="255">
        <v>0</v>
      </c>
      <c r="P26" s="256">
        <f t="shared" si="10"/>
        <v>0</v>
      </c>
      <c r="Q26" s="255">
        <f t="shared" si="11"/>
        <v>0</v>
      </c>
      <c r="R26" s="255">
        <v>0</v>
      </c>
      <c r="S26" s="255">
        <v>0</v>
      </c>
      <c r="T26" s="255">
        <v>0</v>
      </c>
      <c r="U26" s="255">
        <v>0</v>
      </c>
      <c r="V26" s="255">
        <v>0</v>
      </c>
      <c r="W26" s="255">
        <v>0</v>
      </c>
      <c r="X26" s="255">
        <v>0</v>
      </c>
      <c r="Y26" s="255">
        <v>0</v>
      </c>
      <c r="Z26" s="256">
        <f t="shared" si="12"/>
        <v>0</v>
      </c>
      <c r="AA26" s="255">
        <f t="shared" si="13"/>
        <v>0</v>
      </c>
      <c r="AB26" s="255">
        <v>0</v>
      </c>
      <c r="AC26" s="255">
        <v>0</v>
      </c>
      <c r="AD26" s="255">
        <v>0</v>
      </c>
      <c r="AE26" s="255">
        <v>0</v>
      </c>
      <c r="AF26" s="255">
        <v>0</v>
      </c>
      <c r="AG26" s="256">
        <v>0</v>
      </c>
      <c r="AH26" s="268">
        <v>0</v>
      </c>
      <c r="AI26" s="268">
        <v>0</v>
      </c>
    </row>
    <row r="27" ht="33" customHeight="1" spans="1:35">
      <c r="A27" s="252">
        <v>221</v>
      </c>
      <c r="B27" s="253"/>
      <c r="C27" s="253"/>
      <c r="D27" s="254" t="s">
        <v>137</v>
      </c>
      <c r="E27" s="255">
        <f t="shared" si="7"/>
        <v>48.93</v>
      </c>
      <c r="F27" s="256">
        <f t="shared" si="8"/>
        <v>48.93</v>
      </c>
      <c r="G27" s="255">
        <f t="shared" si="9"/>
        <v>2.01</v>
      </c>
      <c r="H27" s="255">
        <v>2.01</v>
      </c>
      <c r="I27" s="255">
        <v>0</v>
      </c>
      <c r="J27" s="255">
        <v>0</v>
      </c>
      <c r="K27" s="255">
        <v>0</v>
      </c>
      <c r="L27" s="255">
        <v>0</v>
      </c>
      <c r="M27" s="255">
        <v>46.92</v>
      </c>
      <c r="N27" s="255">
        <v>0</v>
      </c>
      <c r="O27" s="255">
        <v>0</v>
      </c>
      <c r="P27" s="256">
        <f t="shared" si="10"/>
        <v>0</v>
      </c>
      <c r="Q27" s="255">
        <f t="shared" si="11"/>
        <v>0</v>
      </c>
      <c r="R27" s="255">
        <v>0</v>
      </c>
      <c r="S27" s="255">
        <v>0</v>
      </c>
      <c r="T27" s="255">
        <v>0</v>
      </c>
      <c r="U27" s="255">
        <v>0</v>
      </c>
      <c r="V27" s="255">
        <v>0</v>
      </c>
      <c r="W27" s="255">
        <v>0</v>
      </c>
      <c r="X27" s="255">
        <v>0</v>
      </c>
      <c r="Y27" s="255">
        <v>0</v>
      </c>
      <c r="Z27" s="256">
        <f t="shared" si="12"/>
        <v>0</v>
      </c>
      <c r="AA27" s="255">
        <f t="shared" si="13"/>
        <v>0</v>
      </c>
      <c r="AB27" s="255">
        <v>0</v>
      </c>
      <c r="AC27" s="255">
        <v>0</v>
      </c>
      <c r="AD27" s="255">
        <v>0</v>
      </c>
      <c r="AE27" s="255">
        <v>0</v>
      </c>
      <c r="AF27" s="255">
        <v>0</v>
      </c>
      <c r="AG27" s="256">
        <v>0</v>
      </c>
      <c r="AH27" s="268">
        <v>0</v>
      </c>
      <c r="AI27" s="268">
        <v>0</v>
      </c>
    </row>
    <row r="28" ht="33" customHeight="1" spans="1:35">
      <c r="A28" s="252"/>
      <c r="B28" s="253" t="s">
        <v>108</v>
      </c>
      <c r="C28" s="253"/>
      <c r="D28" s="254" t="s">
        <v>138</v>
      </c>
      <c r="E28" s="255">
        <f t="shared" si="7"/>
        <v>48.93</v>
      </c>
      <c r="F28" s="256">
        <f t="shared" si="8"/>
        <v>48.93</v>
      </c>
      <c r="G28" s="255">
        <f t="shared" si="9"/>
        <v>2.01</v>
      </c>
      <c r="H28" s="255">
        <v>2.01</v>
      </c>
      <c r="I28" s="255">
        <v>0</v>
      </c>
      <c r="J28" s="255">
        <v>0</v>
      </c>
      <c r="K28" s="255">
        <v>0</v>
      </c>
      <c r="L28" s="255">
        <v>0</v>
      </c>
      <c r="M28" s="255">
        <v>46.92</v>
      </c>
      <c r="N28" s="255">
        <v>0</v>
      </c>
      <c r="O28" s="255">
        <v>0</v>
      </c>
      <c r="P28" s="256">
        <f t="shared" si="10"/>
        <v>0</v>
      </c>
      <c r="Q28" s="255">
        <f t="shared" si="11"/>
        <v>0</v>
      </c>
      <c r="R28" s="255">
        <v>0</v>
      </c>
      <c r="S28" s="255">
        <v>0</v>
      </c>
      <c r="T28" s="255">
        <v>0</v>
      </c>
      <c r="U28" s="255">
        <v>0</v>
      </c>
      <c r="V28" s="255">
        <v>0</v>
      </c>
      <c r="W28" s="255">
        <v>0</v>
      </c>
      <c r="X28" s="255">
        <v>0</v>
      </c>
      <c r="Y28" s="255">
        <v>0</v>
      </c>
      <c r="Z28" s="256">
        <f t="shared" si="12"/>
        <v>0</v>
      </c>
      <c r="AA28" s="255">
        <f t="shared" si="13"/>
        <v>0</v>
      </c>
      <c r="AB28" s="255">
        <v>0</v>
      </c>
      <c r="AC28" s="255">
        <v>0</v>
      </c>
      <c r="AD28" s="255">
        <v>0</v>
      </c>
      <c r="AE28" s="255">
        <v>0</v>
      </c>
      <c r="AF28" s="255">
        <v>0</v>
      </c>
      <c r="AG28" s="256">
        <v>0</v>
      </c>
      <c r="AH28" s="268">
        <v>0</v>
      </c>
      <c r="AI28" s="268">
        <v>0</v>
      </c>
    </row>
    <row r="29" ht="33" customHeight="1" spans="1:35">
      <c r="A29" s="252">
        <v>221</v>
      </c>
      <c r="B29" s="253" t="s">
        <v>111</v>
      </c>
      <c r="C29" s="253" t="s">
        <v>117</v>
      </c>
      <c r="D29" s="254" t="s">
        <v>139</v>
      </c>
      <c r="E29" s="255">
        <f t="shared" si="7"/>
        <v>48.93</v>
      </c>
      <c r="F29" s="256">
        <f t="shared" si="8"/>
        <v>48.93</v>
      </c>
      <c r="G29" s="255">
        <f t="shared" si="9"/>
        <v>2.01</v>
      </c>
      <c r="H29" s="255">
        <v>2.01</v>
      </c>
      <c r="I29" s="255">
        <v>0</v>
      </c>
      <c r="J29" s="255">
        <v>0</v>
      </c>
      <c r="K29" s="255">
        <v>0</v>
      </c>
      <c r="L29" s="255">
        <v>0</v>
      </c>
      <c r="M29" s="255">
        <v>46.92</v>
      </c>
      <c r="N29" s="255">
        <v>0</v>
      </c>
      <c r="O29" s="255">
        <v>0</v>
      </c>
      <c r="P29" s="256">
        <f t="shared" si="10"/>
        <v>0</v>
      </c>
      <c r="Q29" s="255">
        <f t="shared" si="11"/>
        <v>0</v>
      </c>
      <c r="R29" s="255">
        <v>0</v>
      </c>
      <c r="S29" s="255">
        <v>0</v>
      </c>
      <c r="T29" s="255">
        <v>0</v>
      </c>
      <c r="U29" s="255">
        <v>0</v>
      </c>
      <c r="V29" s="255">
        <v>0</v>
      </c>
      <c r="W29" s="255">
        <v>0</v>
      </c>
      <c r="X29" s="255">
        <v>0</v>
      </c>
      <c r="Y29" s="255">
        <v>0</v>
      </c>
      <c r="Z29" s="256">
        <f t="shared" si="12"/>
        <v>0</v>
      </c>
      <c r="AA29" s="255">
        <f t="shared" si="13"/>
        <v>0</v>
      </c>
      <c r="AB29" s="255">
        <v>0</v>
      </c>
      <c r="AC29" s="255">
        <v>0</v>
      </c>
      <c r="AD29" s="255">
        <v>0</v>
      </c>
      <c r="AE29" s="255">
        <v>0</v>
      </c>
      <c r="AF29" s="255">
        <v>0</v>
      </c>
      <c r="AG29" s="256">
        <v>0</v>
      </c>
      <c r="AH29" s="268">
        <v>0</v>
      </c>
      <c r="AI29" s="268">
        <v>0</v>
      </c>
    </row>
    <row r="30" ht="33" customHeight="1"/>
    <row r="31" ht="33" customHeight="1"/>
    <row r="32" ht="33" customHeight="1"/>
  </sheetData>
  <sheetProtection formatCells="0" formatColumns="0" formatRows="0"/>
  <mergeCells count="35">
    <mergeCell ref="A1:AI1"/>
    <mergeCell ref="A4:C4"/>
    <mergeCell ref="F4:AI4"/>
    <mergeCell ref="F5:O5"/>
    <mergeCell ref="P5:Y5"/>
    <mergeCell ref="Z5:AI5"/>
    <mergeCell ref="G6:I6"/>
    <mergeCell ref="Q6:S6"/>
    <mergeCell ref="AA6:AC6"/>
    <mergeCell ref="A6:A7"/>
    <mergeCell ref="B6:B7"/>
    <mergeCell ref="C6:C7"/>
    <mergeCell ref="D4:D7"/>
    <mergeCell ref="E4:E7"/>
    <mergeCell ref="F6:F7"/>
    <mergeCell ref="J6:J7"/>
    <mergeCell ref="K6:K7"/>
    <mergeCell ref="L6:L7"/>
    <mergeCell ref="M6:M7"/>
    <mergeCell ref="N6:N7"/>
    <mergeCell ref="O6:O7"/>
    <mergeCell ref="P6:P7"/>
    <mergeCell ref="T6:T7"/>
    <mergeCell ref="U6:U7"/>
    <mergeCell ref="V6:V7"/>
    <mergeCell ref="W6:W7"/>
    <mergeCell ref="X6:X7"/>
    <mergeCell ref="Y6:Y7"/>
    <mergeCell ref="Z6:Z7"/>
    <mergeCell ref="AD6:AD7"/>
    <mergeCell ref="AE6:AE7"/>
    <mergeCell ref="AF6:AF7"/>
    <mergeCell ref="AG6:AG7"/>
    <mergeCell ref="AH6:AH7"/>
    <mergeCell ref="AI6:AI7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showGridLines="0" showZeros="0" workbookViewId="0">
      <selection activeCell="A1" sqref="A1:F1"/>
    </sheetView>
  </sheetViews>
  <sheetFormatPr defaultColWidth="9" defaultRowHeight="13.5" outlineLevelCol="5"/>
  <cols>
    <col min="1" max="6" width="16" customWidth="1"/>
  </cols>
  <sheetData>
    <row r="1" ht="22.5" customHeight="1" spans="1:6">
      <c r="A1" s="222" t="s">
        <v>176</v>
      </c>
      <c r="B1" s="222"/>
      <c r="C1" s="222"/>
      <c r="D1" s="222"/>
      <c r="E1" s="222"/>
      <c r="F1" s="222"/>
    </row>
    <row r="2" ht="22.5" customHeight="1" spans="1:6">
      <c r="A2" s="222"/>
      <c r="B2" s="222"/>
      <c r="C2" s="222"/>
      <c r="D2" s="222"/>
      <c r="E2" s="223"/>
      <c r="F2" s="224" t="s">
        <v>177</v>
      </c>
    </row>
    <row r="3" ht="24" customHeight="1" spans="1:6">
      <c r="A3" s="49" t="s">
        <v>25</v>
      </c>
      <c r="B3" s="49"/>
      <c r="C3" s="225"/>
      <c r="D3" s="225"/>
      <c r="E3" s="226"/>
      <c r="F3" s="224" t="s">
        <v>26</v>
      </c>
    </row>
    <row r="4" ht="27" customHeight="1" spans="1:6">
      <c r="A4" s="227" t="s">
        <v>100</v>
      </c>
      <c r="B4" s="227"/>
      <c r="C4" s="228" t="s">
        <v>101</v>
      </c>
      <c r="D4" s="229" t="s">
        <v>178</v>
      </c>
      <c r="E4" s="230"/>
      <c r="F4" s="231"/>
    </row>
    <row r="5" ht="22.5" customHeight="1" spans="1:6">
      <c r="A5" s="227" t="s">
        <v>102</v>
      </c>
      <c r="B5" s="227" t="s">
        <v>103</v>
      </c>
      <c r="C5" s="228"/>
      <c r="D5" s="228" t="s">
        <v>82</v>
      </c>
      <c r="E5" s="228" t="s">
        <v>179</v>
      </c>
      <c r="F5" s="228" t="s">
        <v>180</v>
      </c>
    </row>
    <row r="6" s="44" customFormat="1" ht="21" customHeight="1" spans="1:6">
      <c r="A6" s="232"/>
      <c r="B6" s="232"/>
      <c r="C6" s="232" t="s">
        <v>82</v>
      </c>
      <c r="D6" s="233">
        <v>891.25</v>
      </c>
      <c r="E6" s="234">
        <v>662.74</v>
      </c>
      <c r="F6" s="233">
        <v>228.51</v>
      </c>
    </row>
    <row r="7" ht="21" customHeight="1" spans="1:6">
      <c r="A7" s="232">
        <v>301</v>
      </c>
      <c r="B7" s="232"/>
      <c r="C7" s="232" t="s">
        <v>93</v>
      </c>
      <c r="D7" s="233">
        <v>642.12</v>
      </c>
      <c r="E7" s="234">
        <v>642.12</v>
      </c>
      <c r="F7" s="233">
        <v>0</v>
      </c>
    </row>
    <row r="8" ht="21" customHeight="1" spans="1:6">
      <c r="A8" s="232" t="s">
        <v>181</v>
      </c>
      <c r="B8" s="232">
        <v>30101</v>
      </c>
      <c r="C8" s="232" t="s">
        <v>182</v>
      </c>
      <c r="D8" s="233">
        <v>265.2</v>
      </c>
      <c r="E8" s="234">
        <v>265.2</v>
      </c>
      <c r="F8" s="233">
        <v>0</v>
      </c>
    </row>
    <row r="9" ht="21" customHeight="1" spans="1:6">
      <c r="A9" s="232" t="s">
        <v>181</v>
      </c>
      <c r="B9" s="232">
        <v>30102</v>
      </c>
      <c r="C9" s="232" t="s">
        <v>183</v>
      </c>
      <c r="D9" s="233">
        <v>161.84</v>
      </c>
      <c r="E9" s="234">
        <v>161.84</v>
      </c>
      <c r="F9" s="233">
        <v>0</v>
      </c>
    </row>
    <row r="10" ht="21" customHeight="1" spans="1:6">
      <c r="A10" s="232" t="s">
        <v>181</v>
      </c>
      <c r="B10" s="232">
        <v>30103</v>
      </c>
      <c r="C10" s="232" t="s">
        <v>184</v>
      </c>
      <c r="D10" s="233">
        <v>22.11</v>
      </c>
      <c r="E10" s="234">
        <v>22.11</v>
      </c>
      <c r="F10" s="233">
        <v>0</v>
      </c>
    </row>
    <row r="11" ht="21" customHeight="1" spans="1:6">
      <c r="A11" s="232" t="s">
        <v>181</v>
      </c>
      <c r="B11" s="232">
        <v>30108</v>
      </c>
      <c r="C11" s="232" t="s">
        <v>185</v>
      </c>
      <c r="D11" s="233">
        <v>89.9</v>
      </c>
      <c r="E11" s="234">
        <v>89.9</v>
      </c>
      <c r="F11" s="233">
        <v>0</v>
      </c>
    </row>
    <row r="12" ht="21" customHeight="1" spans="1:6">
      <c r="A12" s="232" t="s">
        <v>181</v>
      </c>
      <c r="B12" s="232">
        <v>30110</v>
      </c>
      <c r="C12" s="232" t="s">
        <v>186</v>
      </c>
      <c r="D12" s="233">
        <v>54.14</v>
      </c>
      <c r="E12" s="234">
        <v>54.14</v>
      </c>
      <c r="F12" s="233">
        <v>0</v>
      </c>
    </row>
    <row r="13" ht="21" customHeight="1" spans="1:6">
      <c r="A13" s="232" t="s">
        <v>181</v>
      </c>
      <c r="B13" s="232">
        <v>30113</v>
      </c>
      <c r="C13" s="232" t="s">
        <v>187</v>
      </c>
      <c r="D13" s="233">
        <v>48.93</v>
      </c>
      <c r="E13" s="234">
        <v>48.93</v>
      </c>
      <c r="F13" s="233">
        <v>0</v>
      </c>
    </row>
    <row r="14" ht="21" customHeight="1" spans="1:6">
      <c r="A14" s="232">
        <v>302</v>
      </c>
      <c r="B14" s="232"/>
      <c r="C14" s="232" t="s">
        <v>94</v>
      </c>
      <c r="D14" s="233">
        <v>228.51</v>
      </c>
      <c r="E14" s="234">
        <v>0</v>
      </c>
      <c r="F14" s="233">
        <v>228.51</v>
      </c>
    </row>
    <row r="15" ht="21" customHeight="1" spans="1:6">
      <c r="A15" s="232" t="s">
        <v>181</v>
      </c>
      <c r="B15" s="232">
        <v>30201</v>
      </c>
      <c r="C15" s="232" t="s">
        <v>188</v>
      </c>
      <c r="D15" s="233">
        <v>3.5</v>
      </c>
      <c r="E15" s="234">
        <v>0</v>
      </c>
      <c r="F15" s="233">
        <v>3.5</v>
      </c>
    </row>
    <row r="16" ht="21" customHeight="1" spans="1:6">
      <c r="A16" s="232" t="s">
        <v>181</v>
      </c>
      <c r="B16" s="232">
        <v>30205</v>
      </c>
      <c r="C16" s="232" t="s">
        <v>189</v>
      </c>
      <c r="D16" s="233">
        <v>1</v>
      </c>
      <c r="E16" s="234">
        <v>0</v>
      </c>
      <c r="F16" s="233">
        <v>1</v>
      </c>
    </row>
    <row r="17" ht="21" customHeight="1" spans="1:6">
      <c r="A17" s="232" t="s">
        <v>181</v>
      </c>
      <c r="B17" s="232">
        <v>30206</v>
      </c>
      <c r="C17" s="232" t="s">
        <v>190</v>
      </c>
      <c r="D17" s="233">
        <v>1</v>
      </c>
      <c r="E17" s="234">
        <v>0</v>
      </c>
      <c r="F17" s="233">
        <v>1</v>
      </c>
    </row>
    <row r="18" ht="21" customHeight="1" spans="1:6">
      <c r="A18" s="232" t="s">
        <v>181</v>
      </c>
      <c r="B18" s="232">
        <v>30207</v>
      </c>
      <c r="C18" s="232" t="s">
        <v>191</v>
      </c>
      <c r="D18" s="233">
        <v>1</v>
      </c>
      <c r="E18" s="234">
        <v>0</v>
      </c>
      <c r="F18" s="233">
        <v>1</v>
      </c>
    </row>
    <row r="19" ht="21" customHeight="1" spans="1:6">
      <c r="A19" s="232" t="s">
        <v>181</v>
      </c>
      <c r="B19" s="232">
        <v>30208</v>
      </c>
      <c r="C19" s="232" t="s">
        <v>192</v>
      </c>
      <c r="D19" s="233">
        <v>9.19</v>
      </c>
      <c r="E19" s="234">
        <v>0</v>
      </c>
      <c r="F19" s="233">
        <v>9.19</v>
      </c>
    </row>
    <row r="20" ht="21" customHeight="1" spans="1:6">
      <c r="A20" s="232" t="s">
        <v>181</v>
      </c>
      <c r="B20" s="232">
        <v>30211</v>
      </c>
      <c r="C20" s="232" t="s">
        <v>193</v>
      </c>
      <c r="D20" s="233">
        <v>2.3</v>
      </c>
      <c r="E20" s="234">
        <v>0</v>
      </c>
      <c r="F20" s="233">
        <v>2.3</v>
      </c>
    </row>
    <row r="21" ht="21" customHeight="1" spans="1:6">
      <c r="A21" s="232" t="s">
        <v>181</v>
      </c>
      <c r="B21" s="232">
        <v>30213</v>
      </c>
      <c r="C21" s="232" t="s">
        <v>194</v>
      </c>
      <c r="D21" s="233">
        <v>4.2</v>
      </c>
      <c r="E21" s="234">
        <v>0</v>
      </c>
      <c r="F21" s="233">
        <v>4.2</v>
      </c>
    </row>
    <row r="22" ht="21" customHeight="1" spans="1:6">
      <c r="A22" s="232" t="s">
        <v>181</v>
      </c>
      <c r="B22" s="232">
        <v>30226</v>
      </c>
      <c r="C22" s="232" t="s">
        <v>195</v>
      </c>
      <c r="D22" s="233">
        <v>170.94</v>
      </c>
      <c r="E22" s="234">
        <v>0</v>
      </c>
      <c r="F22" s="233">
        <v>170.94</v>
      </c>
    </row>
    <row r="23" ht="21" customHeight="1" spans="1:6">
      <c r="A23" s="232" t="s">
        <v>181</v>
      </c>
      <c r="B23" s="232">
        <v>30228</v>
      </c>
      <c r="C23" s="232" t="s">
        <v>196</v>
      </c>
      <c r="D23" s="233">
        <v>2.66</v>
      </c>
      <c r="E23" s="234">
        <v>0</v>
      </c>
      <c r="F23" s="233">
        <v>2.66</v>
      </c>
    </row>
    <row r="24" ht="21" customHeight="1" spans="1:6">
      <c r="A24" s="232" t="s">
        <v>181</v>
      </c>
      <c r="B24" s="232">
        <v>30231</v>
      </c>
      <c r="C24" s="232" t="s">
        <v>197</v>
      </c>
      <c r="D24" s="233">
        <v>27</v>
      </c>
      <c r="E24" s="234">
        <v>0</v>
      </c>
      <c r="F24" s="233">
        <v>27</v>
      </c>
    </row>
    <row r="25" ht="21" customHeight="1" spans="1:6">
      <c r="A25" s="232" t="s">
        <v>181</v>
      </c>
      <c r="B25" s="232">
        <v>30239</v>
      </c>
      <c r="C25" s="232" t="s">
        <v>198</v>
      </c>
      <c r="D25" s="233">
        <v>4.5</v>
      </c>
      <c r="E25" s="234">
        <v>0</v>
      </c>
      <c r="F25" s="233">
        <v>4.5</v>
      </c>
    </row>
    <row r="26" ht="21" customHeight="1" spans="1:6">
      <c r="A26" s="232" t="s">
        <v>181</v>
      </c>
      <c r="B26" s="232">
        <v>30299</v>
      </c>
      <c r="C26" s="232" t="s">
        <v>199</v>
      </c>
      <c r="D26" s="233">
        <v>1.22</v>
      </c>
      <c r="E26" s="234">
        <v>0</v>
      </c>
      <c r="F26" s="233">
        <v>1.22</v>
      </c>
    </row>
    <row r="27" ht="21" customHeight="1" spans="1:6">
      <c r="A27" s="232">
        <v>303</v>
      </c>
      <c r="B27" s="232"/>
      <c r="C27" s="232" t="s">
        <v>95</v>
      </c>
      <c r="D27" s="233">
        <v>20.62</v>
      </c>
      <c r="E27" s="234">
        <v>20.62</v>
      </c>
      <c r="F27" s="233">
        <v>0</v>
      </c>
    </row>
    <row r="28" ht="21" customHeight="1" spans="1:6">
      <c r="A28" s="232" t="s">
        <v>181</v>
      </c>
      <c r="B28" s="232">
        <v>30302</v>
      </c>
      <c r="C28" s="232" t="s">
        <v>200</v>
      </c>
      <c r="D28" s="233">
        <v>13.77</v>
      </c>
      <c r="E28" s="234">
        <v>13.77</v>
      </c>
      <c r="F28" s="233">
        <v>0</v>
      </c>
    </row>
    <row r="29" ht="21" customHeight="1" spans="1:6">
      <c r="A29" s="232" t="s">
        <v>181</v>
      </c>
      <c r="B29" s="232">
        <v>30305</v>
      </c>
      <c r="C29" s="232" t="s">
        <v>201</v>
      </c>
      <c r="D29" s="233">
        <v>6.69</v>
      </c>
      <c r="E29" s="234">
        <v>6.69</v>
      </c>
      <c r="F29" s="233">
        <v>0</v>
      </c>
    </row>
    <row r="30" ht="21" customHeight="1" spans="1:6">
      <c r="A30" s="232" t="s">
        <v>181</v>
      </c>
      <c r="B30" s="232">
        <v>30309</v>
      </c>
      <c r="C30" s="232" t="s">
        <v>202</v>
      </c>
      <c r="D30" s="233">
        <v>0.13</v>
      </c>
      <c r="E30" s="234">
        <v>0.13</v>
      </c>
      <c r="F30" s="233">
        <v>0</v>
      </c>
    </row>
    <row r="31" ht="21" customHeight="1" spans="1:6">
      <c r="A31" s="232" t="s">
        <v>181</v>
      </c>
      <c r="B31" s="232">
        <v>30399</v>
      </c>
      <c r="C31" s="232" t="s">
        <v>203</v>
      </c>
      <c r="D31" s="233">
        <v>0.03</v>
      </c>
      <c r="E31" s="234">
        <v>0.03</v>
      </c>
      <c r="F31" s="233">
        <v>0</v>
      </c>
    </row>
    <row r="32" ht="21" customHeight="1"/>
  </sheetData>
  <sheetProtection formatCells="0" formatColumns="0" formatRows="0"/>
  <mergeCells count="4">
    <mergeCell ref="A1:F1"/>
    <mergeCell ref="A4:B4"/>
    <mergeCell ref="D4:F4"/>
    <mergeCell ref="C4:C5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showGridLines="0" showZeros="0" workbookViewId="0">
      <selection activeCell="A1" sqref="A1:M1"/>
    </sheetView>
  </sheetViews>
  <sheetFormatPr defaultColWidth="9" defaultRowHeight="13.5" outlineLevelRow="7"/>
  <cols>
    <col min="1" max="1" width="15.75" customWidth="1"/>
  </cols>
  <sheetData>
    <row r="1" ht="27" customHeight="1" spans="1:13">
      <c r="A1" s="205" t="s">
        <v>204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customHeight="1" spans="1:13">
      <c r="A2" s="206"/>
      <c r="B2" s="207"/>
      <c r="C2" s="207"/>
      <c r="D2" s="207"/>
      <c r="E2" s="207"/>
      <c r="F2" s="207"/>
      <c r="G2" s="207"/>
      <c r="H2" s="207"/>
      <c r="I2" s="217"/>
      <c r="J2" s="217"/>
      <c r="K2" s="217"/>
      <c r="L2" s="206"/>
      <c r="M2" s="218" t="s">
        <v>205</v>
      </c>
    </row>
    <row r="3" ht="27" customHeight="1" spans="1:13">
      <c r="A3" s="49" t="s">
        <v>25</v>
      </c>
      <c r="B3" s="49"/>
      <c r="C3" s="49"/>
      <c r="D3" s="208"/>
      <c r="E3" s="208"/>
      <c r="F3" s="208"/>
      <c r="G3" s="208"/>
      <c r="H3" s="208"/>
      <c r="I3" s="219"/>
      <c r="J3" s="219"/>
      <c r="K3" s="217"/>
      <c r="L3" s="220" t="s">
        <v>26</v>
      </c>
      <c r="M3" s="220"/>
    </row>
    <row r="4" customHeight="1" spans="1:13">
      <c r="A4" s="209" t="s">
        <v>79</v>
      </c>
      <c r="B4" s="209" t="s">
        <v>100</v>
      </c>
      <c r="C4" s="209"/>
      <c r="D4" s="209"/>
      <c r="E4" s="210" t="s">
        <v>101</v>
      </c>
      <c r="F4" s="210" t="s">
        <v>155</v>
      </c>
      <c r="G4" s="210"/>
      <c r="H4" s="210"/>
      <c r="I4" s="210"/>
      <c r="J4" s="210"/>
      <c r="K4" s="210"/>
      <c r="L4" s="210"/>
      <c r="M4" s="210"/>
    </row>
    <row r="5" ht="36" customHeight="1" spans="1:13">
      <c r="A5" s="209"/>
      <c r="B5" s="209" t="s">
        <v>102</v>
      </c>
      <c r="C5" s="209" t="s">
        <v>103</v>
      </c>
      <c r="D5" s="210" t="s">
        <v>104</v>
      </c>
      <c r="E5" s="210"/>
      <c r="F5" s="210" t="s">
        <v>82</v>
      </c>
      <c r="G5" s="211" t="s">
        <v>158</v>
      </c>
      <c r="H5" s="211" t="s">
        <v>159</v>
      </c>
      <c r="I5" s="211" t="s">
        <v>160</v>
      </c>
      <c r="J5" s="211" t="s">
        <v>161</v>
      </c>
      <c r="K5" s="211" t="s">
        <v>162</v>
      </c>
      <c r="L5" s="211" t="s">
        <v>163</v>
      </c>
      <c r="M5" s="211" t="s">
        <v>165</v>
      </c>
    </row>
    <row r="6" s="44" customFormat="1" ht="24.75" customHeight="1" spans="1:13">
      <c r="A6" s="212"/>
      <c r="B6" s="213"/>
      <c r="C6" s="214"/>
      <c r="D6" s="214"/>
      <c r="E6" s="212"/>
      <c r="F6" s="215"/>
      <c r="G6" s="215"/>
      <c r="H6" s="215"/>
      <c r="I6" s="215"/>
      <c r="J6" s="215"/>
      <c r="K6" s="221"/>
      <c r="L6" s="221"/>
      <c r="M6" s="221"/>
    </row>
    <row r="7" customHeight="1" spans="1:13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</row>
    <row r="8" customHeight="1" spans="1:13">
      <c r="A8" s="216"/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</row>
  </sheetData>
  <sheetProtection formatCells="0" formatColumns="0" formatRows="0"/>
  <mergeCells count="7">
    <mergeCell ref="A1:M1"/>
    <mergeCell ref="L3:M3"/>
    <mergeCell ref="B4:D4"/>
    <mergeCell ref="F4:M4"/>
    <mergeCell ref="A4:A5"/>
    <mergeCell ref="E4:E5"/>
    <mergeCell ref="A7:M8"/>
  </mergeCells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showGridLines="0" showZeros="0" workbookViewId="0">
      <selection activeCell="A1" sqref="A1:M1"/>
    </sheetView>
  </sheetViews>
  <sheetFormatPr defaultColWidth="9" defaultRowHeight="13.5" outlineLevelRow="6"/>
  <sheetData>
    <row r="1" ht="27" customHeight="1" spans="1:13">
      <c r="A1" s="191" t="s">
        <v>206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customHeight="1" spans="1:13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202" t="s">
        <v>207</v>
      </c>
      <c r="M2" s="202"/>
    </row>
    <row r="3" ht="25.5" customHeight="1" spans="1:13">
      <c r="A3" s="49" t="s">
        <v>25</v>
      </c>
      <c r="B3" s="49"/>
      <c r="C3" s="49"/>
      <c r="D3" s="193"/>
      <c r="E3" s="193"/>
      <c r="F3" s="193"/>
      <c r="G3" s="193"/>
      <c r="H3" s="193"/>
      <c r="I3" s="192"/>
      <c r="J3" s="192"/>
      <c r="K3" s="192"/>
      <c r="L3" s="203" t="s">
        <v>26</v>
      </c>
      <c r="M3" s="203"/>
    </row>
    <row r="4" ht="25.5" customHeight="1" spans="1:13">
      <c r="A4" s="194" t="s">
        <v>79</v>
      </c>
      <c r="B4" s="194" t="s">
        <v>100</v>
      </c>
      <c r="C4" s="194"/>
      <c r="D4" s="194"/>
      <c r="E4" s="195" t="s">
        <v>101</v>
      </c>
      <c r="F4" s="195" t="s">
        <v>155</v>
      </c>
      <c r="G4" s="195"/>
      <c r="H4" s="195"/>
      <c r="I4" s="195"/>
      <c r="J4" s="195"/>
      <c r="K4" s="195"/>
      <c r="L4" s="195"/>
      <c r="M4" s="195"/>
    </row>
    <row r="5" ht="25.5" customHeight="1" spans="1:13">
      <c r="A5" s="194"/>
      <c r="B5" s="194" t="s">
        <v>102</v>
      </c>
      <c r="C5" s="194" t="s">
        <v>103</v>
      </c>
      <c r="D5" s="195" t="s">
        <v>104</v>
      </c>
      <c r="E5" s="195"/>
      <c r="F5" s="195" t="s">
        <v>82</v>
      </c>
      <c r="G5" s="196" t="s">
        <v>158</v>
      </c>
      <c r="H5" s="196" t="s">
        <v>159</v>
      </c>
      <c r="I5" s="196" t="s">
        <v>160</v>
      </c>
      <c r="J5" s="196" t="s">
        <v>161</v>
      </c>
      <c r="K5" s="196" t="s">
        <v>162</v>
      </c>
      <c r="L5" s="196" t="s">
        <v>163</v>
      </c>
      <c r="M5" s="196" t="s">
        <v>165</v>
      </c>
    </row>
    <row r="6" s="44" customFormat="1" ht="33.75" customHeight="1" spans="1:13">
      <c r="A6" s="197"/>
      <c r="B6" s="198"/>
      <c r="C6" s="199"/>
      <c r="D6" s="199"/>
      <c r="E6" s="197"/>
      <c r="F6" s="200"/>
      <c r="G6" s="200"/>
      <c r="H6" s="200"/>
      <c r="I6" s="200"/>
      <c r="J6" s="200"/>
      <c r="K6" s="204"/>
      <c r="L6" s="204"/>
      <c r="M6" s="204"/>
    </row>
    <row r="7" ht="14.25" customHeight="1" spans="1:13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</row>
  </sheetData>
  <sheetProtection formatCells="0" formatColumns="0" formatRows="0"/>
  <mergeCells count="8">
    <mergeCell ref="A1:M1"/>
    <mergeCell ref="L2:M2"/>
    <mergeCell ref="L3:M3"/>
    <mergeCell ref="B4:D4"/>
    <mergeCell ref="F4:M4"/>
    <mergeCell ref="A7:M7"/>
    <mergeCell ref="A4:A5"/>
    <mergeCell ref="E4:E5"/>
  </mergeCells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showGridLines="0" showZeros="0" workbookViewId="0">
      <selection activeCell="A1" sqref="A1:M1"/>
    </sheetView>
  </sheetViews>
  <sheetFormatPr defaultColWidth="9" defaultRowHeight="13.5" outlineLevelRow="7"/>
  <sheetData>
    <row r="1" ht="27" customHeight="1" spans="1:13">
      <c r="A1" s="176" t="s">
        <v>208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customHeight="1" spans="1:13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87" t="s">
        <v>209</v>
      </c>
      <c r="M2" s="187"/>
    </row>
    <row r="3" customHeight="1" spans="1:13">
      <c r="A3" s="49"/>
      <c r="B3" s="49"/>
      <c r="C3" s="49"/>
      <c r="D3" s="178"/>
      <c r="E3" s="178"/>
      <c r="F3" s="178"/>
      <c r="G3" s="178"/>
      <c r="H3" s="178"/>
      <c r="I3" s="177"/>
      <c r="J3" s="177"/>
      <c r="K3" s="177"/>
      <c r="L3" s="188" t="s">
        <v>26</v>
      </c>
      <c r="M3" s="188"/>
    </row>
    <row r="4" customHeight="1" spans="1:13">
      <c r="A4" s="179" t="s">
        <v>79</v>
      </c>
      <c r="B4" s="179" t="s">
        <v>100</v>
      </c>
      <c r="C4" s="179"/>
      <c r="D4" s="179"/>
      <c r="E4" s="180" t="s">
        <v>101</v>
      </c>
      <c r="F4" s="180" t="s">
        <v>155</v>
      </c>
      <c r="G4" s="180"/>
      <c r="H4" s="180"/>
      <c r="I4" s="180"/>
      <c r="J4" s="180"/>
      <c r="K4" s="180"/>
      <c r="L4" s="180"/>
      <c r="M4" s="180"/>
    </row>
    <row r="5" ht="36" customHeight="1" spans="1:13">
      <c r="A5" s="179"/>
      <c r="B5" s="179" t="s">
        <v>102</v>
      </c>
      <c r="C5" s="179" t="s">
        <v>103</v>
      </c>
      <c r="D5" s="180" t="s">
        <v>104</v>
      </c>
      <c r="E5" s="180"/>
      <c r="F5" s="180" t="s">
        <v>82</v>
      </c>
      <c r="G5" s="181" t="s">
        <v>158</v>
      </c>
      <c r="H5" s="181" t="s">
        <v>159</v>
      </c>
      <c r="I5" s="181" t="s">
        <v>160</v>
      </c>
      <c r="J5" s="181" t="s">
        <v>161</v>
      </c>
      <c r="K5" s="181" t="s">
        <v>162</v>
      </c>
      <c r="L5" s="181" t="s">
        <v>163</v>
      </c>
      <c r="M5" s="181" t="s">
        <v>165</v>
      </c>
    </row>
    <row r="6" customHeight="1" spans="1:13">
      <c r="A6" s="182"/>
      <c r="B6" s="183"/>
      <c r="C6" s="183"/>
      <c r="D6" s="183"/>
      <c r="E6" s="184"/>
      <c r="F6" s="185"/>
      <c r="G6" s="185"/>
      <c r="H6" s="185"/>
      <c r="I6" s="185"/>
      <c r="J6" s="185"/>
      <c r="K6" s="189"/>
      <c r="L6" s="189"/>
      <c r="M6" s="190"/>
    </row>
    <row r="7" ht="14.25" customHeight="1" spans="1:13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</row>
    <row r="8" customHeight="1"/>
  </sheetData>
  <sheetProtection formatCells="0" formatColumns="0" formatRows="0"/>
  <mergeCells count="9">
    <mergeCell ref="A1:M1"/>
    <mergeCell ref="L2:M2"/>
    <mergeCell ref="A3:C3"/>
    <mergeCell ref="L3:M3"/>
    <mergeCell ref="B4:D4"/>
    <mergeCell ref="F4:M4"/>
    <mergeCell ref="A7:M7"/>
    <mergeCell ref="A4:A5"/>
    <mergeCell ref="E4:E5"/>
  </mergeCells>
  <pageMargins left="0.7" right="0.7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showGridLines="0" showZeros="0" workbookViewId="0">
      <selection activeCell="O7" sqref="O7"/>
    </sheetView>
  </sheetViews>
  <sheetFormatPr defaultColWidth="9" defaultRowHeight="13.5"/>
  <cols>
    <col min="1" max="1" width="13.25" customWidth="1"/>
    <col min="2" max="2" width="16" customWidth="1"/>
    <col min="3" max="3" width="20.625" customWidth="1"/>
  </cols>
  <sheetData>
    <row r="1" ht="27" customHeight="1" spans="1:16">
      <c r="A1" s="151" t="s">
        <v>210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customHeight="1" spans="1:16">
      <c r="A2" s="152"/>
      <c r="B2" s="152"/>
      <c r="C2" s="152"/>
      <c r="D2" s="152"/>
      <c r="E2" s="152"/>
      <c r="F2" s="152"/>
      <c r="G2" s="152"/>
      <c r="H2" s="152"/>
      <c r="I2" s="152"/>
      <c r="J2" s="171"/>
      <c r="K2" s="171"/>
      <c r="L2" s="171"/>
      <c r="M2" s="171"/>
      <c r="N2" s="172"/>
      <c r="O2" s="172"/>
      <c r="P2" s="173" t="s">
        <v>211</v>
      </c>
    </row>
    <row r="3" ht="30" customHeight="1" spans="1:16">
      <c r="A3" s="49" t="s">
        <v>25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71"/>
      <c r="M3" s="171"/>
      <c r="N3" s="174"/>
      <c r="O3" s="174"/>
      <c r="P3" s="173" t="s">
        <v>26</v>
      </c>
    </row>
    <row r="4" customHeight="1" spans="1:16">
      <c r="A4" s="153" t="s">
        <v>79</v>
      </c>
      <c r="B4" s="154" t="s">
        <v>212</v>
      </c>
      <c r="C4" s="154" t="s">
        <v>213</v>
      </c>
      <c r="D4" s="155" t="s">
        <v>147</v>
      </c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9"/>
    </row>
    <row r="5" customHeight="1" spans="1:16">
      <c r="A5" s="157"/>
      <c r="B5" s="158"/>
      <c r="C5" s="158"/>
      <c r="D5" s="154" t="s">
        <v>82</v>
      </c>
      <c r="E5" s="155" t="s">
        <v>83</v>
      </c>
      <c r="F5" s="156"/>
      <c r="G5" s="159"/>
      <c r="H5" s="160" t="s">
        <v>35</v>
      </c>
      <c r="I5" s="160" t="s">
        <v>37</v>
      </c>
      <c r="J5" s="155" t="s">
        <v>84</v>
      </c>
      <c r="K5" s="156"/>
      <c r="L5" s="159"/>
      <c r="M5" s="160" t="s">
        <v>43</v>
      </c>
      <c r="N5" s="160" t="s">
        <v>45</v>
      </c>
      <c r="O5" s="154" t="s">
        <v>85</v>
      </c>
      <c r="P5" s="160" t="s">
        <v>86</v>
      </c>
    </row>
    <row r="6" ht="36" customHeight="1" spans="1:16">
      <c r="A6" s="161"/>
      <c r="B6" s="162"/>
      <c r="C6" s="162"/>
      <c r="D6" s="162"/>
      <c r="E6" s="163" t="s">
        <v>89</v>
      </c>
      <c r="F6" s="163" t="s">
        <v>90</v>
      </c>
      <c r="G6" s="160" t="s">
        <v>91</v>
      </c>
      <c r="H6" s="160"/>
      <c r="I6" s="160"/>
      <c r="J6" s="163" t="s">
        <v>89</v>
      </c>
      <c r="K6" s="163" t="s">
        <v>92</v>
      </c>
      <c r="L6" s="163" t="s">
        <v>91</v>
      </c>
      <c r="M6" s="160"/>
      <c r="N6" s="160"/>
      <c r="O6" s="162"/>
      <c r="P6" s="160"/>
    </row>
    <row r="7" s="44" customFormat="1" ht="39.75" customHeight="1" spans="1:16">
      <c r="A7" s="164"/>
      <c r="B7" s="165"/>
      <c r="C7" s="166" t="s">
        <v>82</v>
      </c>
      <c r="D7" s="167">
        <v>40.1</v>
      </c>
      <c r="E7" s="167">
        <v>40.1</v>
      </c>
      <c r="F7" s="168">
        <v>0</v>
      </c>
      <c r="G7" s="168">
        <v>40.1</v>
      </c>
      <c r="H7" s="168">
        <v>0</v>
      </c>
      <c r="I7" s="168">
        <v>0</v>
      </c>
      <c r="J7" s="167">
        <v>0</v>
      </c>
      <c r="K7" s="168">
        <v>0</v>
      </c>
      <c r="L7" s="168">
        <v>0</v>
      </c>
      <c r="M7" s="168">
        <v>0</v>
      </c>
      <c r="N7" s="168">
        <v>0</v>
      </c>
      <c r="O7" s="168"/>
      <c r="P7" s="175">
        <v>0</v>
      </c>
    </row>
    <row r="8" ht="36" spans="1:16">
      <c r="A8" s="164" t="s">
        <v>96</v>
      </c>
      <c r="B8" s="169" t="s">
        <v>214</v>
      </c>
      <c r="C8" s="164" t="s">
        <v>215</v>
      </c>
      <c r="D8" s="167">
        <v>16.1</v>
      </c>
      <c r="E8" s="167">
        <v>16.1</v>
      </c>
      <c r="F8" s="170"/>
      <c r="G8" s="167">
        <v>16.1</v>
      </c>
      <c r="H8" s="170"/>
      <c r="I8" s="170"/>
      <c r="J8" s="170"/>
      <c r="K8" s="170"/>
      <c r="L8" s="170"/>
      <c r="M8" s="170"/>
      <c r="N8" s="170"/>
      <c r="O8" s="170"/>
      <c r="P8" s="170"/>
    </row>
    <row r="9" ht="36" spans="1:16">
      <c r="A9" s="164" t="s">
        <v>96</v>
      </c>
      <c r="B9" s="169" t="s">
        <v>216</v>
      </c>
      <c r="C9" s="164" t="s">
        <v>217</v>
      </c>
      <c r="D9" s="167">
        <v>24</v>
      </c>
      <c r="E9" s="167">
        <v>24</v>
      </c>
      <c r="F9" s="170"/>
      <c r="G9" s="167">
        <v>24</v>
      </c>
      <c r="H9" s="170"/>
      <c r="I9" s="170"/>
      <c r="J9" s="170"/>
      <c r="K9" s="170"/>
      <c r="L9" s="170"/>
      <c r="M9" s="170"/>
      <c r="N9" s="170"/>
      <c r="O9" s="170"/>
      <c r="P9" s="170"/>
    </row>
  </sheetData>
  <sheetProtection formatCells="0" formatColumns="0" formatRows="0"/>
  <mergeCells count="14">
    <mergeCell ref="A1:P1"/>
    <mergeCell ref="D4:P4"/>
    <mergeCell ref="E5:G5"/>
    <mergeCell ref="J5:L5"/>
    <mergeCell ref="A4:A6"/>
    <mergeCell ref="B4:B6"/>
    <mergeCell ref="C4:C6"/>
    <mergeCell ref="D5:D6"/>
    <mergeCell ref="H5:H6"/>
    <mergeCell ref="I5:I6"/>
    <mergeCell ref="M5:M6"/>
    <mergeCell ref="N5:N6"/>
    <mergeCell ref="O5:O6"/>
    <mergeCell ref="P5:P6"/>
  </mergeCells>
  <pageMargins left="0.7" right="0.7" top="0.75" bottom="0.75" header="0.3" footer="0.3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showGridLines="0" showZeros="0" workbookViewId="0">
      <selection activeCell="A1" sqref="A1:R1"/>
    </sheetView>
  </sheetViews>
  <sheetFormatPr defaultColWidth="9" defaultRowHeight="13.5"/>
  <sheetData>
    <row r="1" ht="22.5" customHeight="1" spans="1:18">
      <c r="A1" s="122" t="s">
        <v>218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ht="22.5" customHeight="1" spans="1:18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24"/>
      <c r="N2" s="124"/>
      <c r="O2" s="124"/>
      <c r="P2" s="141"/>
      <c r="Q2" s="141"/>
      <c r="R2" s="146" t="s">
        <v>219</v>
      </c>
    </row>
    <row r="3" ht="28.5" customHeight="1" spans="1:18">
      <c r="A3" s="49" t="s">
        <v>25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42"/>
      <c r="Q3" s="142"/>
      <c r="R3" s="146" t="s">
        <v>26</v>
      </c>
    </row>
    <row r="4" customHeight="1" spans="1:18">
      <c r="A4" s="125" t="s">
        <v>79</v>
      </c>
      <c r="B4" s="125" t="s">
        <v>220</v>
      </c>
      <c r="C4" s="125" t="s">
        <v>221</v>
      </c>
      <c r="D4" s="125" t="s">
        <v>222</v>
      </c>
      <c r="E4" s="125" t="s">
        <v>223</v>
      </c>
      <c r="F4" s="126" t="s">
        <v>147</v>
      </c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47"/>
    </row>
    <row r="5" customHeight="1" spans="1:18">
      <c r="A5" s="128"/>
      <c r="B5" s="128"/>
      <c r="C5" s="128"/>
      <c r="D5" s="128"/>
      <c r="E5" s="128"/>
      <c r="F5" s="129" t="s">
        <v>82</v>
      </c>
      <c r="G5" s="130" t="s">
        <v>83</v>
      </c>
      <c r="H5" s="131"/>
      <c r="I5" s="143"/>
      <c r="J5" s="134" t="s">
        <v>35</v>
      </c>
      <c r="K5" s="134" t="s">
        <v>37</v>
      </c>
      <c r="L5" s="130" t="s">
        <v>84</v>
      </c>
      <c r="M5" s="131"/>
      <c r="N5" s="143"/>
      <c r="O5" s="144" t="s">
        <v>43</v>
      </c>
      <c r="P5" s="144" t="s">
        <v>45</v>
      </c>
      <c r="Q5" s="148" t="s">
        <v>85</v>
      </c>
      <c r="R5" s="144" t="s">
        <v>86</v>
      </c>
    </row>
    <row r="6" ht="36" customHeight="1" spans="1:18">
      <c r="A6" s="132"/>
      <c r="B6" s="132"/>
      <c r="C6" s="132"/>
      <c r="D6" s="132"/>
      <c r="E6" s="132">
        <v>0</v>
      </c>
      <c r="F6" s="133"/>
      <c r="G6" s="134" t="s">
        <v>89</v>
      </c>
      <c r="H6" s="134" t="s">
        <v>90</v>
      </c>
      <c r="I6" s="134" t="s">
        <v>91</v>
      </c>
      <c r="J6" s="134"/>
      <c r="K6" s="134"/>
      <c r="L6" s="134" t="s">
        <v>89</v>
      </c>
      <c r="M6" s="134" t="s">
        <v>92</v>
      </c>
      <c r="N6" s="134" t="s">
        <v>91</v>
      </c>
      <c r="O6" s="144"/>
      <c r="P6" s="144"/>
      <c r="Q6" s="149"/>
      <c r="R6" s="144"/>
    </row>
    <row r="7" s="44" customFormat="1" ht="36" customHeight="1" spans="1:18">
      <c r="A7" s="135" t="s">
        <v>79</v>
      </c>
      <c r="B7" s="136"/>
      <c r="C7" s="136"/>
      <c r="D7" s="136"/>
      <c r="E7" s="137"/>
      <c r="F7" s="138">
        <f>G7+J7+K7+L7+O7+P7+Q7+R7</f>
        <v>0</v>
      </c>
      <c r="G7" s="139">
        <f>H7+I7</f>
        <v>0</v>
      </c>
      <c r="H7" s="139"/>
      <c r="I7" s="139"/>
      <c r="J7" s="139"/>
      <c r="K7" s="139"/>
      <c r="L7" s="139">
        <f>M7+N7</f>
        <v>0</v>
      </c>
      <c r="M7" s="139"/>
      <c r="N7" s="139"/>
      <c r="O7" s="139"/>
      <c r="P7" s="139"/>
      <c r="Q7" s="139"/>
      <c r="R7" s="150"/>
    </row>
    <row r="8" customHeight="1" spans="1:18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5"/>
      <c r="M8" s="145"/>
      <c r="N8" s="145"/>
      <c r="O8" s="145"/>
      <c r="P8" s="124"/>
      <c r="Q8" s="124"/>
      <c r="R8" s="124"/>
    </row>
    <row r="9" customHeight="1" spans="1:18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</row>
  </sheetData>
  <sheetProtection formatCells="0" formatColumns="0" formatRows="0"/>
  <mergeCells count="16">
    <mergeCell ref="A1:R1"/>
    <mergeCell ref="F4:R4"/>
    <mergeCell ref="G5:I5"/>
    <mergeCell ref="L5:N5"/>
    <mergeCell ref="A4:A6"/>
    <mergeCell ref="B4:B6"/>
    <mergeCell ref="C4:C6"/>
    <mergeCell ref="D4:D6"/>
    <mergeCell ref="E4:E6"/>
    <mergeCell ref="F5:F6"/>
    <mergeCell ref="J5:J6"/>
    <mergeCell ref="K5:K6"/>
    <mergeCell ref="O5:O6"/>
    <mergeCell ref="P5:P6"/>
    <mergeCell ref="Q5:Q6"/>
    <mergeCell ref="R5:R6"/>
  </mergeCells>
  <pageMargins left="0.7" right="0.7" top="0.75" bottom="0.75" header="0.3" footer="0.3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showGridLines="0" showZeros="0" workbookViewId="0">
      <selection activeCell="A1" sqref="A1:H1"/>
    </sheetView>
  </sheetViews>
  <sheetFormatPr defaultColWidth="9" defaultRowHeight="13.5" outlineLevelRow="7" outlineLevelCol="7"/>
  <cols>
    <col min="1" max="8" width="17.75" customWidth="1"/>
  </cols>
  <sheetData>
    <row r="1" ht="22.5" customHeight="1" spans="1:8">
      <c r="A1" s="97" t="s">
        <v>224</v>
      </c>
      <c r="B1" s="97"/>
      <c r="C1" s="97"/>
      <c r="D1" s="97"/>
      <c r="E1" s="97"/>
      <c r="F1" s="97"/>
      <c r="G1" s="97"/>
      <c r="H1" s="97"/>
    </row>
    <row r="2" ht="22.5" customHeight="1" spans="1:8">
      <c r="A2" s="98"/>
      <c r="B2" s="98"/>
      <c r="C2" s="98"/>
      <c r="D2" s="98"/>
      <c r="E2" s="98"/>
      <c r="F2" s="98"/>
      <c r="G2" s="98"/>
      <c r="H2" s="99" t="s">
        <v>225</v>
      </c>
    </row>
    <row r="3" customHeight="1" spans="1:8">
      <c r="A3" s="49"/>
      <c r="B3" s="100"/>
      <c r="C3" s="100"/>
      <c r="D3" s="100"/>
      <c r="E3" s="100"/>
      <c r="F3" s="100"/>
      <c r="G3" s="100"/>
      <c r="H3" s="101" t="s">
        <v>26</v>
      </c>
    </row>
    <row r="4" customHeight="1" spans="1:8">
      <c r="A4" s="102" t="s">
        <v>79</v>
      </c>
      <c r="B4" s="103" t="s">
        <v>226</v>
      </c>
      <c r="C4" s="103" t="s">
        <v>227</v>
      </c>
      <c r="D4" s="104" t="s">
        <v>228</v>
      </c>
      <c r="E4" s="105"/>
      <c r="F4" s="106"/>
      <c r="G4" s="107" t="s">
        <v>229</v>
      </c>
      <c r="H4" s="103" t="s">
        <v>213</v>
      </c>
    </row>
    <row r="5" customHeight="1" spans="1:8">
      <c r="A5" s="108"/>
      <c r="B5" s="109"/>
      <c r="C5" s="109"/>
      <c r="D5" s="110" t="s">
        <v>102</v>
      </c>
      <c r="E5" s="110" t="s">
        <v>103</v>
      </c>
      <c r="F5" s="110" t="s">
        <v>104</v>
      </c>
      <c r="G5" s="111"/>
      <c r="H5" s="109" t="s">
        <v>230</v>
      </c>
    </row>
    <row r="6" customHeight="1" spans="1:8">
      <c r="A6" s="112"/>
      <c r="B6" s="113"/>
      <c r="C6" s="113"/>
      <c r="D6" s="114"/>
      <c r="E6" s="114"/>
      <c r="F6" s="114"/>
      <c r="G6" s="115"/>
      <c r="H6" s="113"/>
    </row>
    <row r="7" customHeight="1" spans="1:8">
      <c r="A7" s="116"/>
      <c r="B7" s="117"/>
      <c r="C7" s="118"/>
      <c r="D7" s="118"/>
      <c r="E7" s="118"/>
      <c r="F7" s="118"/>
      <c r="G7" s="118"/>
      <c r="H7" s="119"/>
    </row>
    <row r="8" customHeight="1" spans="1:8">
      <c r="A8" s="120"/>
      <c r="B8" s="120"/>
      <c r="C8" s="120"/>
      <c r="D8" s="120"/>
      <c r="E8" s="120"/>
      <c r="F8" s="120"/>
      <c r="G8" s="120"/>
      <c r="H8" s="121"/>
    </row>
  </sheetData>
  <sheetProtection formatCells="0" formatColumns="0" formatRows="0"/>
  <mergeCells count="10">
    <mergeCell ref="A1:H1"/>
    <mergeCell ref="D4:F4"/>
    <mergeCell ref="A4:A6"/>
    <mergeCell ref="B4:B6"/>
    <mergeCell ref="C4:C6"/>
    <mergeCell ref="D5:D6"/>
    <mergeCell ref="E5:E6"/>
    <mergeCell ref="F5:F6"/>
    <mergeCell ref="G4:G6"/>
    <mergeCell ref="H4:H6"/>
  </mergeCells>
  <pageMargins left="0.7" right="0.7" top="0.75" bottom="0.75" header="0.3" footer="0.3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showGridLines="0" showZeros="0" workbookViewId="0">
      <selection activeCell="D11" sqref="D11"/>
    </sheetView>
  </sheetViews>
  <sheetFormatPr defaultColWidth="9" defaultRowHeight="13.5" outlineLevelCol="4"/>
  <cols>
    <col min="1" max="1" width="46.125" customWidth="1"/>
    <col min="2" max="5" width="20.375" customWidth="1"/>
  </cols>
  <sheetData>
    <row r="1" customHeight="1" spans="1:5">
      <c r="A1" s="64"/>
      <c r="B1" s="65"/>
      <c r="C1" s="65"/>
      <c r="D1" s="65"/>
      <c r="E1" s="65"/>
    </row>
    <row r="2" ht="27" customHeight="1" spans="1:5">
      <c r="A2" s="66" t="s">
        <v>231</v>
      </c>
      <c r="B2" s="66"/>
      <c r="C2" s="66"/>
      <c r="D2" s="66"/>
      <c r="E2" s="66"/>
    </row>
    <row r="3" ht="35.25" customHeight="1" spans="1:5">
      <c r="A3" s="67" t="s">
        <v>25</v>
      </c>
      <c r="B3" s="65"/>
      <c r="C3" s="65"/>
      <c r="D3" s="65"/>
      <c r="E3" s="68" t="s">
        <v>26</v>
      </c>
    </row>
    <row r="4" ht="28.5" customHeight="1" spans="1:5">
      <c r="A4" s="69" t="s">
        <v>232</v>
      </c>
      <c r="B4" s="70" t="s">
        <v>233</v>
      </c>
      <c r="C4" s="70" t="s">
        <v>234</v>
      </c>
      <c r="D4" s="71" t="s">
        <v>235</v>
      </c>
      <c r="E4" s="72"/>
    </row>
    <row r="5" ht="28.5" customHeight="1" spans="1:5">
      <c r="A5" s="73"/>
      <c r="B5" s="74"/>
      <c r="C5" s="74"/>
      <c r="D5" s="75" t="s">
        <v>236</v>
      </c>
      <c r="E5" s="76" t="s">
        <v>237</v>
      </c>
    </row>
    <row r="6" s="44" customFormat="1" ht="24" customHeight="1" spans="1:5">
      <c r="A6" s="77" t="s">
        <v>238</v>
      </c>
      <c r="B6" s="78">
        <v>31</v>
      </c>
      <c r="C6" s="79">
        <v>27</v>
      </c>
      <c r="D6" s="80">
        <f>C6-B6</f>
        <v>-4</v>
      </c>
      <c r="E6" s="81">
        <f>D6/B6</f>
        <v>-0.129032258064516</v>
      </c>
    </row>
    <row r="7" s="44" customFormat="1" ht="36" customHeight="1" spans="1:5">
      <c r="A7" s="82" t="s">
        <v>239</v>
      </c>
      <c r="B7" s="83">
        <v>0</v>
      </c>
      <c r="C7" s="80">
        <v>0</v>
      </c>
      <c r="D7" s="80">
        <f>C7-B7</f>
        <v>0</v>
      </c>
      <c r="E7" s="81" t="e">
        <f>D7/B7</f>
        <v>#DIV/0!</v>
      </c>
    </row>
    <row r="8" s="44" customFormat="1" ht="36" customHeight="1" spans="1:5">
      <c r="A8" s="84" t="s">
        <v>240</v>
      </c>
      <c r="B8" s="85">
        <v>1</v>
      </c>
      <c r="C8" s="80">
        <v>0</v>
      </c>
      <c r="D8" s="80">
        <f>C8-B8</f>
        <v>-1</v>
      </c>
      <c r="E8" s="81">
        <f>D8/B8</f>
        <v>-1</v>
      </c>
    </row>
    <row r="9" s="44" customFormat="1" ht="36" customHeight="1" spans="1:5">
      <c r="A9" s="84" t="s">
        <v>241</v>
      </c>
      <c r="B9" s="86">
        <v>30</v>
      </c>
      <c r="C9" s="80">
        <v>27</v>
      </c>
      <c r="D9" s="80">
        <f>C9-B9</f>
        <v>-3</v>
      </c>
      <c r="E9" s="81">
        <f>D9/B9</f>
        <v>-0.1</v>
      </c>
    </row>
    <row r="10" ht="36" customHeight="1" spans="1:5">
      <c r="A10" s="87" t="s">
        <v>242</v>
      </c>
      <c r="B10" s="88">
        <v>0</v>
      </c>
      <c r="C10" s="89">
        <v>0</v>
      </c>
      <c r="D10" s="90">
        <v>0</v>
      </c>
      <c r="E10" s="91"/>
    </row>
    <row r="11" ht="36" customHeight="1" spans="1:5">
      <c r="A11" s="92" t="s">
        <v>243</v>
      </c>
      <c r="B11" s="93"/>
      <c r="C11" s="94"/>
      <c r="D11" s="95">
        <v>0</v>
      </c>
      <c r="E11" s="96"/>
    </row>
  </sheetData>
  <sheetProtection formatCells="0" formatColumns="0" formatRows="0"/>
  <mergeCells count="5">
    <mergeCell ref="A2:E2"/>
    <mergeCell ref="D4:E4"/>
    <mergeCell ref="A4:A5"/>
    <mergeCell ref="B4:B5"/>
    <mergeCell ref="C4:C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1"/>
  <sheetViews>
    <sheetView showGridLines="0" showZeros="0" workbookViewId="0">
      <selection activeCell="A1" sqref="A1"/>
    </sheetView>
  </sheetViews>
  <sheetFormatPr defaultColWidth="9" defaultRowHeight="13.5"/>
  <cols>
    <col min="1" max="1" width="96.25" customWidth="1"/>
    <col min="2" max="2" width="17.375" customWidth="1"/>
  </cols>
  <sheetData>
    <row r="1" ht="27" customHeight="1" spans="1:1">
      <c r="A1" s="475" t="s">
        <v>3</v>
      </c>
    </row>
    <row r="2" ht="27" customHeight="1" spans="1:1">
      <c r="A2" s="476" t="s">
        <v>4</v>
      </c>
    </row>
    <row r="3" ht="27" customHeight="1" spans="1:1">
      <c r="A3" s="476" t="s">
        <v>5</v>
      </c>
    </row>
    <row r="4" ht="27" customHeight="1" spans="1:1">
      <c r="A4" s="476" t="s">
        <v>6</v>
      </c>
    </row>
    <row r="5" ht="27" customHeight="1" spans="1:1">
      <c r="A5" s="476" t="s">
        <v>7</v>
      </c>
    </row>
    <row r="6" ht="27" customHeight="1" spans="1:1">
      <c r="A6" s="476" t="s">
        <v>8</v>
      </c>
    </row>
    <row r="7" ht="27" customHeight="1" spans="1:1">
      <c r="A7" s="476" t="s">
        <v>9</v>
      </c>
    </row>
    <row r="8" ht="27" customHeight="1" spans="1:1">
      <c r="A8" s="476" t="s">
        <v>10</v>
      </c>
    </row>
    <row r="9" ht="27" customHeight="1" spans="1:1">
      <c r="A9" s="476" t="s">
        <v>11</v>
      </c>
    </row>
    <row r="10" ht="27" customHeight="1" spans="1:1">
      <c r="A10" s="476" t="s">
        <v>12</v>
      </c>
    </row>
    <row r="11" ht="27" customHeight="1" spans="1:1">
      <c r="A11" s="476" t="s">
        <v>13</v>
      </c>
    </row>
    <row r="12" ht="27" customHeight="1" spans="1:1">
      <c r="A12" s="476" t="s">
        <v>14</v>
      </c>
    </row>
    <row r="13" ht="27" customHeight="1" spans="1:1">
      <c r="A13" s="476" t="s">
        <v>15</v>
      </c>
    </row>
    <row r="14" ht="27" customHeight="1" spans="1:1">
      <c r="A14" s="476" t="s">
        <v>16</v>
      </c>
    </row>
    <row r="15" ht="27" customHeight="1" spans="1:1">
      <c r="A15" s="476" t="s">
        <v>17</v>
      </c>
    </row>
    <row r="16" ht="27" customHeight="1" spans="1:1">
      <c r="A16" s="476" t="s">
        <v>18</v>
      </c>
    </row>
    <row r="17" ht="27" customHeight="1" spans="1:1">
      <c r="A17" s="476" t="s">
        <v>19</v>
      </c>
    </row>
    <row r="18" ht="27" customHeight="1" spans="1:1">
      <c r="A18" s="476" t="s">
        <v>20</v>
      </c>
    </row>
    <row r="19" ht="27" customHeight="1" spans="1:1">
      <c r="A19" s="476" t="s">
        <v>21</v>
      </c>
    </row>
    <row r="20" ht="27" customHeight="1" spans="1:1">
      <c r="A20" s="476" t="s">
        <v>22</v>
      </c>
    </row>
    <row r="21" ht="14.25" customHeight="1" spans="1:1">
      <c r="A21" s="477"/>
    </row>
  </sheetData>
  <sheetProtection formatCells="0" formatColumns="0" formatRows="0"/>
  <pageMargins left="0.7" right="0.7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showGridLines="0" showZeros="0" tabSelected="1" workbookViewId="0">
      <selection activeCell="A7" sqref="A7"/>
    </sheetView>
  </sheetViews>
  <sheetFormatPr defaultColWidth="9" defaultRowHeight="13.5" outlineLevelCol="5"/>
  <cols>
    <col min="1" max="1" width="42.25" customWidth="1"/>
    <col min="2" max="6" width="18.125" customWidth="1"/>
  </cols>
  <sheetData>
    <row r="1" ht="27" customHeight="1" spans="1:6">
      <c r="A1" s="45" t="s">
        <v>244</v>
      </c>
      <c r="B1" s="46"/>
      <c r="C1" s="46"/>
      <c r="D1" s="46"/>
      <c r="E1" s="46"/>
      <c r="F1" s="46"/>
    </row>
    <row r="2" customHeight="1" spans="1:6">
      <c r="A2" s="47"/>
      <c r="B2" s="47"/>
      <c r="C2" s="47"/>
      <c r="D2" s="47"/>
      <c r="E2" s="47"/>
      <c r="F2" s="48" t="s">
        <v>245</v>
      </c>
    </row>
    <row r="3" ht="30" customHeight="1" spans="1:6">
      <c r="A3" s="49"/>
      <c r="B3" s="49"/>
      <c r="C3" s="49"/>
      <c r="D3" s="50"/>
      <c r="E3" s="50"/>
      <c r="F3" s="51" t="s">
        <v>26</v>
      </c>
    </row>
    <row r="4" customHeight="1" spans="1:6">
      <c r="A4" s="52" t="s">
        <v>79</v>
      </c>
      <c r="B4" s="53" t="s">
        <v>246</v>
      </c>
      <c r="C4" s="53"/>
      <c r="D4" s="53"/>
      <c r="E4" s="53" t="s">
        <v>101</v>
      </c>
      <c r="F4" s="54" t="s">
        <v>247</v>
      </c>
    </row>
    <row r="5" customHeight="1" spans="1:6">
      <c r="A5" s="52"/>
      <c r="B5" s="53"/>
      <c r="C5" s="53"/>
      <c r="D5" s="53"/>
      <c r="E5" s="53"/>
      <c r="F5" s="54"/>
    </row>
    <row r="6" ht="24" customHeight="1" spans="1:6">
      <c r="A6" s="52"/>
      <c r="B6" s="55" t="s">
        <v>102</v>
      </c>
      <c r="C6" s="55" t="s">
        <v>103</v>
      </c>
      <c r="D6" s="55" t="s">
        <v>104</v>
      </c>
      <c r="E6" s="53"/>
      <c r="F6" s="54"/>
    </row>
    <row r="7" s="44" customFormat="1" ht="35.25" customHeight="1" spans="1:6">
      <c r="A7" s="56" t="s">
        <v>248</v>
      </c>
      <c r="B7" s="57">
        <v>207</v>
      </c>
      <c r="C7" s="58" t="s">
        <v>114</v>
      </c>
      <c r="D7" s="58" t="s">
        <v>117</v>
      </c>
      <c r="E7" s="56" t="s">
        <v>249</v>
      </c>
      <c r="F7" s="59">
        <v>6.04</v>
      </c>
    </row>
    <row r="8" ht="14.25" customHeight="1" spans="1:6">
      <c r="A8" s="60"/>
      <c r="B8" s="61"/>
      <c r="C8" s="61"/>
      <c r="D8" s="62"/>
      <c r="E8" s="62"/>
      <c r="F8" s="62"/>
    </row>
    <row r="9" customHeight="1" spans="1:6">
      <c r="A9" s="63"/>
      <c r="B9" s="63"/>
      <c r="C9" s="63"/>
      <c r="D9" s="63"/>
      <c r="E9" s="63"/>
      <c r="F9" s="63"/>
    </row>
    <row r="10" customHeight="1" spans="1:6">
      <c r="A10" s="63"/>
      <c r="B10" s="63"/>
      <c r="C10" s="63"/>
      <c r="D10" s="63"/>
      <c r="E10" s="63"/>
      <c r="F10" s="63"/>
    </row>
  </sheetData>
  <sheetProtection formatCells="0" formatColumns="0" formatRows="0"/>
  <mergeCells count="6">
    <mergeCell ref="A3:C3"/>
    <mergeCell ref="A4:A6"/>
    <mergeCell ref="E4:E6"/>
    <mergeCell ref="F4:F6"/>
    <mergeCell ref="A9:F10"/>
    <mergeCell ref="B4:D5"/>
  </mergeCells>
  <pageMargins left="0.7" right="0.7" top="0.75" bottom="0.75" header="0.3" footer="0.3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8"/>
  <sheetViews>
    <sheetView showGridLines="0" showZeros="0" workbookViewId="0">
      <selection activeCell="A1" sqref="A1"/>
    </sheetView>
  </sheetViews>
  <sheetFormatPr defaultColWidth="9" defaultRowHeight="13.5" outlineLevelRow="7"/>
  <sheetData>
    <row r="1" ht="22.5" customHeight="1" spans="1:24">
      <c r="A1" s="14" t="s">
        <v>250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ht="22.5" customHeight="1" spans="1:2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37"/>
      <c r="X2" s="38" t="s">
        <v>251</v>
      </c>
    </row>
    <row r="3" ht="27.75" customHeight="1" spans="1:24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37"/>
      <c r="X3" s="39" t="s">
        <v>26</v>
      </c>
    </row>
    <row r="4" customHeight="1" spans="1:24">
      <c r="A4" s="17" t="s">
        <v>79</v>
      </c>
      <c r="B4" s="17" t="s">
        <v>212</v>
      </c>
      <c r="C4" s="18" t="s">
        <v>147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32"/>
      <c r="O4" s="33" t="s">
        <v>252</v>
      </c>
      <c r="P4" s="33" t="s">
        <v>253</v>
      </c>
      <c r="Q4" s="40" t="s">
        <v>254</v>
      </c>
      <c r="R4" s="41"/>
      <c r="S4" s="41"/>
      <c r="T4" s="42"/>
      <c r="U4" s="40" t="s">
        <v>255</v>
      </c>
      <c r="V4" s="41"/>
      <c r="W4" s="41"/>
      <c r="X4" s="42"/>
    </row>
    <row r="5" customHeight="1" spans="1:24">
      <c r="A5" s="20"/>
      <c r="B5" s="20"/>
      <c r="C5" s="21" t="s">
        <v>82</v>
      </c>
      <c r="D5" s="22" t="s">
        <v>83</v>
      </c>
      <c r="E5" s="23"/>
      <c r="F5" s="24"/>
      <c r="G5" s="25" t="s">
        <v>35</v>
      </c>
      <c r="H5" s="25" t="s">
        <v>37</v>
      </c>
      <c r="I5" s="22" t="s">
        <v>84</v>
      </c>
      <c r="J5" s="23"/>
      <c r="K5" s="24"/>
      <c r="L5" s="25" t="s">
        <v>256</v>
      </c>
      <c r="M5" s="25" t="s">
        <v>45</v>
      </c>
      <c r="N5" s="25" t="s">
        <v>257</v>
      </c>
      <c r="O5" s="34"/>
      <c r="P5" s="34"/>
      <c r="Q5" s="33" t="s">
        <v>258</v>
      </c>
      <c r="R5" s="33" t="s">
        <v>259</v>
      </c>
      <c r="S5" s="33" t="s">
        <v>260</v>
      </c>
      <c r="T5" s="33" t="s">
        <v>261</v>
      </c>
      <c r="U5" s="33" t="s">
        <v>258</v>
      </c>
      <c r="V5" s="33" t="s">
        <v>259</v>
      </c>
      <c r="W5" s="33" t="s">
        <v>260</v>
      </c>
      <c r="X5" s="33" t="s">
        <v>261</v>
      </c>
    </row>
    <row r="6" ht="36" customHeight="1" spans="1:24">
      <c r="A6" s="26"/>
      <c r="B6" s="26"/>
      <c r="C6" s="21"/>
      <c r="D6" s="27" t="s">
        <v>89</v>
      </c>
      <c r="E6" s="27" t="s">
        <v>90</v>
      </c>
      <c r="F6" s="25" t="s">
        <v>91</v>
      </c>
      <c r="G6" s="25"/>
      <c r="H6" s="25"/>
      <c r="I6" s="27" t="s">
        <v>89</v>
      </c>
      <c r="J6" s="27" t="s">
        <v>92</v>
      </c>
      <c r="K6" s="27" t="s">
        <v>91</v>
      </c>
      <c r="L6" s="25"/>
      <c r="M6" s="25"/>
      <c r="N6" s="2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customHeight="1" spans="1:24">
      <c r="A7" s="28"/>
      <c r="B7" s="28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6"/>
      <c r="P7" s="36"/>
      <c r="Q7" s="43"/>
      <c r="R7" s="43"/>
      <c r="S7" s="43"/>
      <c r="T7" s="43"/>
      <c r="U7" s="43"/>
      <c r="V7" s="43"/>
      <c r="W7" s="43"/>
      <c r="X7" s="43"/>
    </row>
    <row r="8" customHeight="1" spans="1:24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</sheetData>
  <sheetProtection formatCells="0" formatColumns="0" formatRows="0"/>
  <mergeCells count="23">
    <mergeCell ref="C4:N4"/>
    <mergeCell ref="Q4:T4"/>
    <mergeCell ref="U4:X4"/>
    <mergeCell ref="D5:F5"/>
    <mergeCell ref="I5:K5"/>
    <mergeCell ref="A4:A6"/>
    <mergeCell ref="B4:B6"/>
    <mergeCell ref="C5:C6"/>
    <mergeCell ref="G5:G6"/>
    <mergeCell ref="H5:H6"/>
    <mergeCell ref="L5:L6"/>
    <mergeCell ref="M5:M6"/>
    <mergeCell ref="N5:N6"/>
    <mergeCell ref="O4:O6"/>
    <mergeCell ref="P4:P6"/>
    <mergeCell ref="Q5:Q6"/>
    <mergeCell ref="R5:R6"/>
    <mergeCell ref="S5:S6"/>
    <mergeCell ref="T5:T6"/>
    <mergeCell ref="U5:U6"/>
    <mergeCell ref="V5:V6"/>
    <mergeCell ref="W5:W6"/>
    <mergeCell ref="X5:X6"/>
  </mergeCells>
  <pageMargins left="0.7" right="0.7" top="0.75" bottom="0.75" header="0.3" footer="0.3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showGridLines="0" showZeros="0" workbookViewId="0">
      <selection activeCell="A1" sqref="A1:E1"/>
    </sheetView>
  </sheetViews>
  <sheetFormatPr defaultColWidth="9" defaultRowHeight="13.5" outlineLevelCol="4"/>
  <cols>
    <col min="1" max="6" width="28.125" customWidth="1"/>
  </cols>
  <sheetData>
    <row r="1" ht="27" customHeight="1" spans="1:5">
      <c r="A1" s="1" t="s">
        <v>262</v>
      </c>
      <c r="B1" s="1"/>
      <c r="C1" s="1"/>
      <c r="D1" s="1"/>
      <c r="E1" s="2"/>
    </row>
    <row r="2" ht="41.25" customHeight="1" spans="1:5">
      <c r="A2" s="3" t="s">
        <v>263</v>
      </c>
      <c r="B2" s="3" t="s">
        <v>264</v>
      </c>
      <c r="C2" s="3"/>
      <c r="D2" s="3"/>
      <c r="E2" s="4"/>
    </row>
    <row r="3" ht="84.75" customHeight="1" spans="1:5">
      <c r="A3" s="5" t="s">
        <v>265</v>
      </c>
      <c r="B3" s="6" t="s">
        <v>266</v>
      </c>
      <c r="C3" s="5" t="s">
        <v>267</v>
      </c>
      <c r="D3" s="7" t="s">
        <v>268</v>
      </c>
      <c r="E3" s="8" t="s">
        <v>269</v>
      </c>
    </row>
    <row r="4" ht="84.75" customHeight="1" spans="1:5">
      <c r="A4" s="9"/>
      <c r="B4" s="5"/>
      <c r="C4" s="5"/>
      <c r="D4" s="5"/>
      <c r="E4" s="5"/>
    </row>
    <row r="5" ht="84.75" customHeight="1" spans="1:5">
      <c r="A5" s="7" t="s">
        <v>270</v>
      </c>
      <c r="B5" s="6"/>
      <c r="C5" s="10"/>
      <c r="D5" s="10"/>
      <c r="E5" s="8"/>
    </row>
    <row r="6" ht="84.75" customHeight="1" spans="1:5">
      <c r="A6" s="7" t="s">
        <v>271</v>
      </c>
      <c r="B6" s="11"/>
      <c r="C6" s="12"/>
      <c r="D6" s="12"/>
      <c r="E6" s="13"/>
    </row>
    <row r="7" ht="84.75" customHeight="1" spans="1:5">
      <c r="A7" s="7" t="s">
        <v>272</v>
      </c>
      <c r="B7" s="11"/>
      <c r="C7" s="12"/>
      <c r="D7" s="12"/>
      <c r="E7" s="13"/>
    </row>
    <row r="8" ht="14.25" customHeight="1" spans="1:5">
      <c r="A8" s="3" t="s">
        <v>273</v>
      </c>
      <c r="B8" s="3"/>
      <c r="C8" s="3"/>
      <c r="D8" s="3"/>
      <c r="E8" s="3"/>
    </row>
    <row r="9" ht="14.25" customHeight="1" spans="1:5">
      <c r="A9" s="3" t="s">
        <v>274</v>
      </c>
      <c r="B9" s="3"/>
      <c r="C9" s="3"/>
      <c r="D9" s="3"/>
      <c r="E9" s="3"/>
    </row>
    <row r="10" ht="14.25" customHeight="1" spans="1:5">
      <c r="A10" s="3" t="s">
        <v>275</v>
      </c>
      <c r="B10" s="3"/>
      <c r="C10" s="3"/>
      <c r="D10" s="3"/>
      <c r="E10" s="3"/>
    </row>
    <row r="11" ht="14.25" customHeight="1" spans="1:5">
      <c r="A11" s="3" t="s">
        <v>276</v>
      </c>
      <c r="B11" s="3"/>
      <c r="C11" s="3"/>
      <c r="D11" s="3"/>
      <c r="E11" s="3"/>
    </row>
  </sheetData>
  <sheetProtection formatCells="0" formatColumns="0" formatRows="0"/>
  <mergeCells count="4">
    <mergeCell ref="A1:E1"/>
    <mergeCell ref="B5:E5"/>
    <mergeCell ref="B6:E6"/>
    <mergeCell ref="B7:E7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showGridLines="0" showZeros="0" topLeftCell="A4" workbookViewId="0">
      <selection activeCell="D39" sqref="D39"/>
    </sheetView>
  </sheetViews>
  <sheetFormatPr defaultColWidth="9" defaultRowHeight="13.5" outlineLevelCol="3"/>
  <cols>
    <col min="1" max="5" width="30.875" customWidth="1"/>
  </cols>
  <sheetData>
    <row r="1" ht="21" customHeight="1" spans="1:4">
      <c r="A1" s="443" t="s">
        <v>23</v>
      </c>
      <c r="B1" s="443"/>
      <c r="C1" s="443"/>
      <c r="D1" s="443"/>
    </row>
    <row r="2" ht="21" customHeight="1" spans="1:4">
      <c r="A2" s="444"/>
      <c r="B2" s="444"/>
      <c r="C2" s="444"/>
      <c r="D2" s="445" t="s">
        <v>24</v>
      </c>
    </row>
    <row r="3" ht="21" customHeight="1" spans="1:4">
      <c r="A3" s="49" t="s">
        <v>25</v>
      </c>
      <c r="B3" s="446"/>
      <c r="C3" s="447"/>
      <c r="D3" s="445" t="s">
        <v>26</v>
      </c>
    </row>
    <row r="4" ht="21" customHeight="1" spans="1:4">
      <c r="A4" s="448" t="s">
        <v>27</v>
      </c>
      <c r="B4" s="448"/>
      <c r="C4" s="448" t="s">
        <v>28</v>
      </c>
      <c r="D4" s="448"/>
    </row>
    <row r="5" ht="21" customHeight="1" spans="1:4">
      <c r="A5" s="449" t="s">
        <v>29</v>
      </c>
      <c r="B5" s="450" t="s">
        <v>30</v>
      </c>
      <c r="C5" s="449" t="s">
        <v>29</v>
      </c>
      <c r="D5" s="451" t="s">
        <v>30</v>
      </c>
    </row>
    <row r="6" s="44" customFormat="1" ht="21" customHeight="1" spans="1:4">
      <c r="A6" s="452" t="s">
        <v>31</v>
      </c>
      <c r="B6" s="453">
        <v>71.02</v>
      </c>
      <c r="C6" s="454" t="s">
        <v>32</v>
      </c>
      <c r="D6" s="455">
        <v>0</v>
      </c>
    </row>
    <row r="7" s="44" customFormat="1" ht="21" customHeight="1" spans="1:4">
      <c r="A7" s="456" t="s">
        <v>33</v>
      </c>
      <c r="B7" s="457"/>
      <c r="C7" s="454" t="s">
        <v>34</v>
      </c>
      <c r="D7" s="458">
        <v>0</v>
      </c>
    </row>
    <row r="8" s="44" customFormat="1" ht="21" customHeight="1" spans="1:4">
      <c r="A8" s="452" t="s">
        <v>35</v>
      </c>
      <c r="B8" s="459">
        <v>0</v>
      </c>
      <c r="C8" s="454" t="s">
        <v>36</v>
      </c>
      <c r="D8" s="458">
        <v>0</v>
      </c>
    </row>
    <row r="9" s="44" customFormat="1" ht="21" customHeight="1" spans="1:4">
      <c r="A9" s="452" t="s">
        <v>37</v>
      </c>
      <c r="B9" s="459">
        <v>0</v>
      </c>
      <c r="C9" s="454" t="s">
        <v>38</v>
      </c>
      <c r="D9" s="458">
        <v>0</v>
      </c>
    </row>
    <row r="10" s="44" customFormat="1" ht="21" customHeight="1" spans="1:4">
      <c r="A10" s="452" t="s">
        <v>39</v>
      </c>
      <c r="B10" s="459">
        <v>0</v>
      </c>
      <c r="C10" s="454" t="s">
        <v>40</v>
      </c>
      <c r="D10" s="458">
        <v>0</v>
      </c>
    </row>
    <row r="11" s="44" customFormat="1" ht="21" customHeight="1" spans="1:4">
      <c r="A11" s="452" t="s">
        <v>41</v>
      </c>
      <c r="B11" s="459"/>
      <c r="C11" s="454" t="s">
        <v>42</v>
      </c>
      <c r="D11" s="458">
        <v>0</v>
      </c>
    </row>
    <row r="12" s="44" customFormat="1" ht="21" customHeight="1" spans="1:4">
      <c r="A12" s="452" t="s">
        <v>43</v>
      </c>
      <c r="B12" s="459">
        <v>0</v>
      </c>
      <c r="C12" s="454" t="s">
        <v>44</v>
      </c>
      <c r="D12" s="458">
        <v>683.35</v>
      </c>
    </row>
    <row r="13" s="44" customFormat="1" ht="21" customHeight="1" spans="1:4">
      <c r="A13" s="452" t="s">
        <v>45</v>
      </c>
      <c r="B13" s="457">
        <v>0</v>
      </c>
      <c r="C13" s="454" t="s">
        <v>46</v>
      </c>
      <c r="D13" s="455">
        <v>104.83</v>
      </c>
    </row>
    <row r="14" s="44" customFormat="1" ht="21" customHeight="1" spans="1:4">
      <c r="A14" s="452" t="s">
        <v>47</v>
      </c>
      <c r="B14" s="457">
        <v>0</v>
      </c>
      <c r="C14" s="454" t="s">
        <v>48</v>
      </c>
      <c r="D14" s="458">
        <v>0</v>
      </c>
    </row>
    <row r="15" s="44" customFormat="1" ht="21" customHeight="1" spans="1:4">
      <c r="A15" s="452" t="s">
        <v>49</v>
      </c>
      <c r="B15" s="457">
        <v>0</v>
      </c>
      <c r="C15" s="454" t="s">
        <v>50</v>
      </c>
      <c r="D15" s="455">
        <v>54.14</v>
      </c>
    </row>
    <row r="16" s="44" customFormat="1" ht="21" customHeight="1" spans="1:4">
      <c r="A16" s="452" t="s">
        <v>51</v>
      </c>
      <c r="B16" s="457">
        <v>0</v>
      </c>
      <c r="C16" s="454" t="s">
        <v>52</v>
      </c>
      <c r="D16" s="458">
        <v>0</v>
      </c>
    </row>
    <row r="17" s="44" customFormat="1" ht="21" customHeight="1" spans="1:4">
      <c r="A17" s="460" t="s">
        <v>53</v>
      </c>
      <c r="B17" s="457">
        <v>0</v>
      </c>
      <c r="C17" s="461" t="s">
        <v>54</v>
      </c>
      <c r="D17" s="458">
        <v>0</v>
      </c>
    </row>
    <row r="18" s="44" customFormat="1" ht="21" customHeight="1" spans="1:4">
      <c r="A18" s="452" t="s">
        <v>55</v>
      </c>
      <c r="B18" s="457">
        <v>0</v>
      </c>
      <c r="C18" s="462" t="s">
        <v>56</v>
      </c>
      <c r="D18" s="458">
        <v>0</v>
      </c>
    </row>
    <row r="19" s="44" customFormat="1" ht="21" customHeight="1" spans="1:4">
      <c r="A19" s="460" t="s">
        <v>57</v>
      </c>
      <c r="B19" s="457">
        <v>0</v>
      </c>
      <c r="C19" s="463" t="s">
        <v>58</v>
      </c>
      <c r="D19" s="458">
        <v>0</v>
      </c>
    </row>
    <row r="20" s="44" customFormat="1" ht="21" customHeight="1" spans="1:4">
      <c r="A20" s="464" t="s">
        <v>59</v>
      </c>
      <c r="B20" s="457">
        <v>860.33</v>
      </c>
      <c r="C20" s="454" t="s">
        <v>60</v>
      </c>
      <c r="D20" s="458">
        <v>0</v>
      </c>
    </row>
    <row r="21" s="44" customFormat="1" ht="21" customHeight="1" spans="1:4">
      <c r="A21" s="464"/>
      <c r="B21" s="457"/>
      <c r="C21" s="465" t="s">
        <v>61</v>
      </c>
      <c r="D21" s="458">
        <v>0</v>
      </c>
    </row>
    <row r="22" s="44" customFormat="1" ht="21" customHeight="1" spans="1:4">
      <c r="A22" s="464"/>
      <c r="B22" s="457"/>
      <c r="C22" s="465" t="s">
        <v>62</v>
      </c>
      <c r="D22" s="458">
        <v>0</v>
      </c>
    </row>
    <row r="23" s="44" customFormat="1" ht="21" customHeight="1" spans="1:4">
      <c r="A23" s="466"/>
      <c r="B23" s="457"/>
      <c r="C23" s="465" t="s">
        <v>63</v>
      </c>
      <c r="D23" s="467">
        <v>0</v>
      </c>
    </row>
    <row r="24" s="44" customFormat="1" ht="21" customHeight="1" spans="1:4">
      <c r="A24" s="466"/>
      <c r="B24" s="457"/>
      <c r="C24" s="465" t="s">
        <v>64</v>
      </c>
      <c r="D24" s="467">
        <v>0</v>
      </c>
    </row>
    <row r="25" s="44" customFormat="1" ht="21" customHeight="1" spans="1:4">
      <c r="A25" s="466"/>
      <c r="B25" s="457"/>
      <c r="C25" s="465" t="s">
        <v>65</v>
      </c>
      <c r="D25" s="467">
        <v>48.93</v>
      </c>
    </row>
    <row r="26" s="44" customFormat="1" ht="21" customHeight="1" spans="1:4">
      <c r="A26" s="466"/>
      <c r="B26" s="457"/>
      <c r="C26" s="465" t="s">
        <v>66</v>
      </c>
      <c r="D26" s="458">
        <v>0</v>
      </c>
    </row>
    <row r="27" s="44" customFormat="1" ht="21" customHeight="1" spans="1:4">
      <c r="A27" s="466"/>
      <c r="B27" s="457"/>
      <c r="C27" s="465" t="s">
        <v>67</v>
      </c>
      <c r="D27" s="458">
        <v>0</v>
      </c>
    </row>
    <row r="28" s="44" customFormat="1" ht="21" customHeight="1" spans="1:4">
      <c r="A28" s="466"/>
      <c r="B28" s="457"/>
      <c r="C28" s="465" t="s">
        <v>68</v>
      </c>
      <c r="D28" s="468">
        <v>0</v>
      </c>
    </row>
    <row r="29" s="44" customFormat="1" ht="21" customHeight="1" spans="1:4">
      <c r="A29" s="466"/>
      <c r="B29" s="457"/>
      <c r="C29" s="465" t="s">
        <v>69</v>
      </c>
      <c r="D29" s="469">
        <v>0</v>
      </c>
    </row>
    <row r="30" s="44" customFormat="1" ht="21" customHeight="1" spans="1:4">
      <c r="A30" s="466"/>
      <c r="B30" s="457"/>
      <c r="C30" s="465" t="s">
        <v>70</v>
      </c>
      <c r="D30" s="469">
        <v>0</v>
      </c>
    </row>
    <row r="31" s="44" customFormat="1" ht="21" customHeight="1" spans="1:4">
      <c r="A31" s="466"/>
      <c r="B31" s="457"/>
      <c r="C31" s="460" t="s">
        <v>71</v>
      </c>
      <c r="D31" s="469">
        <v>0</v>
      </c>
    </row>
    <row r="32" s="44" customFormat="1" ht="21" customHeight="1" spans="1:4">
      <c r="A32" s="466"/>
      <c r="B32" s="457"/>
      <c r="C32" s="454" t="s">
        <v>72</v>
      </c>
      <c r="D32" s="469">
        <v>0</v>
      </c>
    </row>
    <row r="33" s="44" customFormat="1" ht="21" customHeight="1" spans="1:4">
      <c r="A33" s="466"/>
      <c r="B33" s="457"/>
      <c r="C33" s="454" t="s">
        <v>73</v>
      </c>
      <c r="D33" s="458">
        <v>0</v>
      </c>
    </row>
    <row r="34" s="44" customFormat="1" ht="21" customHeight="1" spans="1:4">
      <c r="A34" s="466"/>
      <c r="B34" s="457"/>
      <c r="C34" s="454" t="s">
        <v>74</v>
      </c>
      <c r="D34" s="469">
        <v>0</v>
      </c>
    </row>
    <row r="35" ht="21" customHeight="1" spans="1:4">
      <c r="A35" s="466"/>
      <c r="B35" s="457"/>
      <c r="C35" s="454"/>
      <c r="D35" s="469"/>
    </row>
    <row r="36" ht="21" customHeight="1" spans="1:4">
      <c r="A36" s="466"/>
      <c r="B36" s="457"/>
      <c r="C36" s="454"/>
      <c r="D36" s="469"/>
    </row>
    <row r="37" ht="21" customHeight="1" spans="1:4">
      <c r="A37" s="466"/>
      <c r="B37" s="457"/>
      <c r="C37" s="454"/>
      <c r="D37" s="470"/>
    </row>
    <row r="38" ht="21" customHeight="1" spans="1:4">
      <c r="A38" s="466"/>
      <c r="B38" s="457"/>
      <c r="C38" s="454"/>
      <c r="D38" s="470"/>
    </row>
    <row r="39" s="44" customFormat="1" ht="21" customHeight="1" spans="1:4">
      <c r="A39" s="471" t="s">
        <v>75</v>
      </c>
      <c r="B39" s="472">
        <f>SUM(B6:B38)</f>
        <v>931.35</v>
      </c>
      <c r="C39" s="471" t="s">
        <v>76</v>
      </c>
      <c r="D39" s="457">
        <v>931.35</v>
      </c>
    </row>
    <row r="40" ht="21" customHeight="1" spans="1:4">
      <c r="A40" s="473" t="s">
        <v>77</v>
      </c>
      <c r="B40" s="473"/>
      <c r="C40" s="474"/>
      <c r="D40" s="474"/>
    </row>
    <row r="41" ht="21" customHeight="1" spans="3:4">
      <c r="C41" s="474"/>
      <c r="D41" s="474"/>
    </row>
  </sheetData>
  <sheetProtection formatCells="0" formatColumns="0" formatRows="0"/>
  <mergeCells count="2">
    <mergeCell ref="A1:D1"/>
    <mergeCell ref="C40:D4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3"/>
  <sheetViews>
    <sheetView showGridLines="0" showZeros="0" workbookViewId="0">
      <selection activeCell="B9" sqref="B9"/>
    </sheetView>
  </sheetViews>
  <sheetFormatPr defaultColWidth="9" defaultRowHeight="13.5"/>
  <cols>
    <col min="1" max="1" width="25.125" customWidth="1"/>
    <col min="2" max="19" width="12.125" customWidth="1"/>
  </cols>
  <sheetData>
    <row r="1" ht="27" customHeight="1" spans="1:19">
      <c r="A1" s="415" t="s">
        <v>23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30"/>
      <c r="M1" s="430"/>
      <c r="N1" s="430"/>
      <c r="O1" s="415"/>
      <c r="P1" s="415"/>
      <c r="Q1" s="415"/>
      <c r="R1" s="415"/>
      <c r="S1" s="415"/>
    </row>
    <row r="2" customHeight="1" spans="1:19">
      <c r="A2" s="416"/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38" t="s">
        <v>78</v>
      </c>
      <c r="S2" s="438"/>
    </row>
    <row r="3" ht="32.25" customHeight="1" spans="1:19">
      <c r="A3" s="49" t="s">
        <v>25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38" t="s">
        <v>26</v>
      </c>
      <c r="S3" s="439"/>
    </row>
    <row r="4" customHeight="1" spans="1:19">
      <c r="A4" s="417" t="s">
        <v>79</v>
      </c>
      <c r="B4" s="418" t="s">
        <v>80</v>
      </c>
      <c r="C4" s="419"/>
      <c r="D4" s="419"/>
      <c r="E4" s="419"/>
      <c r="F4" s="419"/>
      <c r="G4" s="419"/>
      <c r="H4" s="419"/>
      <c r="I4" s="419"/>
      <c r="J4" s="419"/>
      <c r="K4" s="419"/>
      <c r="L4" s="431"/>
      <c r="M4" s="431"/>
      <c r="N4" s="431"/>
      <c r="O4" s="418" t="s">
        <v>81</v>
      </c>
      <c r="P4" s="419"/>
      <c r="Q4" s="419"/>
      <c r="R4" s="419"/>
      <c r="S4" s="440"/>
    </row>
    <row r="5" customHeight="1" spans="1:19">
      <c r="A5" s="420"/>
      <c r="B5" s="421" t="s">
        <v>82</v>
      </c>
      <c r="C5" s="422" t="s">
        <v>83</v>
      </c>
      <c r="D5" s="423"/>
      <c r="E5" s="424"/>
      <c r="F5" s="425" t="s">
        <v>35</v>
      </c>
      <c r="G5" s="425" t="s">
        <v>37</v>
      </c>
      <c r="H5" s="422" t="s">
        <v>84</v>
      </c>
      <c r="I5" s="423"/>
      <c r="J5" s="424"/>
      <c r="K5" s="425" t="s">
        <v>43</v>
      </c>
      <c r="L5" s="425" t="s">
        <v>45</v>
      </c>
      <c r="M5" s="432" t="s">
        <v>85</v>
      </c>
      <c r="N5" s="432" t="s">
        <v>86</v>
      </c>
      <c r="O5" s="432" t="s">
        <v>82</v>
      </c>
      <c r="P5" s="433" t="s">
        <v>87</v>
      </c>
      <c r="Q5" s="441"/>
      <c r="R5" s="442"/>
      <c r="S5" s="432" t="s">
        <v>88</v>
      </c>
    </row>
    <row r="6" ht="24" customHeight="1" spans="1:19">
      <c r="A6" s="426"/>
      <c r="B6" s="427"/>
      <c r="C6" s="425" t="s">
        <v>89</v>
      </c>
      <c r="D6" s="425" t="s">
        <v>90</v>
      </c>
      <c r="E6" s="425" t="s">
        <v>91</v>
      </c>
      <c r="F6" s="425"/>
      <c r="G6" s="425"/>
      <c r="H6" s="425" t="s">
        <v>89</v>
      </c>
      <c r="I6" s="425" t="s">
        <v>92</v>
      </c>
      <c r="J6" s="425" t="s">
        <v>91</v>
      </c>
      <c r="K6" s="425"/>
      <c r="L6" s="425"/>
      <c r="M6" s="434"/>
      <c r="N6" s="434"/>
      <c r="O6" s="434"/>
      <c r="P6" s="434" t="s">
        <v>93</v>
      </c>
      <c r="Q6" s="434" t="s">
        <v>94</v>
      </c>
      <c r="R6" s="434" t="s">
        <v>95</v>
      </c>
      <c r="S6" s="434"/>
    </row>
    <row r="7" s="44" customFormat="1" ht="27.75" customHeight="1" spans="1:19">
      <c r="A7" s="428" t="s">
        <v>82</v>
      </c>
      <c r="B7" s="429">
        <f>C7+F7+G7+H7+K7+L7+M7+N7</f>
        <v>931.35</v>
      </c>
      <c r="C7" s="429">
        <f>D7+E7</f>
        <v>71.02</v>
      </c>
      <c r="D7" s="429">
        <v>30.92</v>
      </c>
      <c r="E7" s="429">
        <v>40.1</v>
      </c>
      <c r="F7" s="429">
        <v>0</v>
      </c>
      <c r="G7" s="429">
        <v>0</v>
      </c>
      <c r="H7" s="429">
        <f>I7+J7</f>
        <v>0</v>
      </c>
      <c r="I7" s="429">
        <v>0</v>
      </c>
      <c r="J7" s="435">
        <v>0</v>
      </c>
      <c r="K7" s="429">
        <v>0</v>
      </c>
      <c r="L7" s="429">
        <v>0</v>
      </c>
      <c r="M7" s="436">
        <v>0</v>
      </c>
      <c r="N7" s="429">
        <v>860.33</v>
      </c>
      <c r="O7" s="437">
        <f>S7+P7+Q7+R7</f>
        <v>931.35</v>
      </c>
      <c r="P7" s="437">
        <v>642.12</v>
      </c>
      <c r="Q7" s="437">
        <v>228.51</v>
      </c>
      <c r="R7" s="437">
        <v>20.62</v>
      </c>
      <c r="S7" s="437">
        <v>40.1</v>
      </c>
    </row>
    <row r="8" ht="27.75" customHeight="1" spans="1:19">
      <c r="A8" s="428" t="s">
        <v>96</v>
      </c>
      <c r="B8" s="429">
        <f t="shared" ref="B8:B9" si="0">C8+F8+G8+H8+K8+L8+M8+N8</f>
        <v>931.35</v>
      </c>
      <c r="C8" s="429">
        <f t="shared" ref="C8:C9" si="1">D8+E8</f>
        <v>71.02</v>
      </c>
      <c r="D8" s="429">
        <v>30.92</v>
      </c>
      <c r="E8" s="429">
        <v>40.1</v>
      </c>
      <c r="F8" s="429">
        <v>0</v>
      </c>
      <c r="G8" s="429">
        <v>0</v>
      </c>
      <c r="H8" s="429">
        <f t="shared" ref="H8:H9" si="2">I8+J8</f>
        <v>0</v>
      </c>
      <c r="I8" s="429">
        <v>0</v>
      </c>
      <c r="J8" s="435">
        <v>0</v>
      </c>
      <c r="K8" s="429">
        <v>0</v>
      </c>
      <c r="L8" s="429">
        <v>0</v>
      </c>
      <c r="M8" s="436">
        <v>0</v>
      </c>
      <c r="N8" s="429">
        <v>860.33</v>
      </c>
      <c r="O8" s="437">
        <f t="shared" ref="O8:O9" si="3">S8+P8+Q8+R8</f>
        <v>931.35</v>
      </c>
      <c r="P8" s="437">
        <v>642.12</v>
      </c>
      <c r="Q8" s="437">
        <v>228.51</v>
      </c>
      <c r="R8" s="437">
        <v>20.62</v>
      </c>
      <c r="S8" s="437">
        <v>40.1</v>
      </c>
    </row>
    <row r="9" ht="27.75" customHeight="1" spans="1:19">
      <c r="A9" s="428" t="s">
        <v>97</v>
      </c>
      <c r="B9" s="429">
        <f t="shared" si="0"/>
        <v>931.35</v>
      </c>
      <c r="C9" s="429">
        <f t="shared" si="1"/>
        <v>71.02</v>
      </c>
      <c r="D9" s="429">
        <v>30.92</v>
      </c>
      <c r="E9" s="429">
        <v>40.1</v>
      </c>
      <c r="F9" s="429">
        <v>0</v>
      </c>
      <c r="G9" s="429">
        <v>0</v>
      </c>
      <c r="H9" s="429">
        <f t="shared" si="2"/>
        <v>0</v>
      </c>
      <c r="I9" s="429">
        <v>0</v>
      </c>
      <c r="J9" s="435">
        <v>0</v>
      </c>
      <c r="K9" s="429">
        <v>0</v>
      </c>
      <c r="L9" s="429">
        <v>0</v>
      </c>
      <c r="M9" s="436">
        <v>0</v>
      </c>
      <c r="N9" s="429">
        <v>860.33</v>
      </c>
      <c r="O9" s="437">
        <f t="shared" si="3"/>
        <v>931.35</v>
      </c>
      <c r="P9" s="437">
        <v>642.12</v>
      </c>
      <c r="Q9" s="437">
        <v>228.51</v>
      </c>
      <c r="R9" s="437">
        <v>20.62</v>
      </c>
      <c r="S9" s="437">
        <v>40.1</v>
      </c>
    </row>
    <row r="10" ht="27.75" customHeight="1"/>
    <row r="11" ht="27.75" customHeight="1"/>
    <row r="12" ht="27.75" customHeight="1"/>
    <row r="13" ht="27.75" customHeight="1"/>
  </sheetData>
  <sheetProtection formatCells="0" formatColumns="0" formatRows="0"/>
  <mergeCells count="15">
    <mergeCell ref="R2:S2"/>
    <mergeCell ref="R3:S3"/>
    <mergeCell ref="C5:E5"/>
    <mergeCell ref="H5:J5"/>
    <mergeCell ref="P5:R5"/>
    <mergeCell ref="A4:A6"/>
    <mergeCell ref="B5:B6"/>
    <mergeCell ref="F5:F6"/>
    <mergeCell ref="G5:G6"/>
    <mergeCell ref="K5:K6"/>
    <mergeCell ref="L5:L6"/>
    <mergeCell ref="M5:M6"/>
    <mergeCell ref="N5:N6"/>
    <mergeCell ref="O5:O6"/>
    <mergeCell ref="S5:S6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2"/>
  <sheetViews>
    <sheetView showGridLines="0" showZeros="0" workbookViewId="0">
      <selection activeCell="I32" sqref="I32"/>
    </sheetView>
  </sheetViews>
  <sheetFormatPr defaultColWidth="9" defaultRowHeight="13.5"/>
  <cols>
    <col min="1" max="1" width="19.5" customWidth="1"/>
    <col min="2" max="4" width="12.75" customWidth="1"/>
    <col min="5" max="5" width="22.125" customWidth="1"/>
    <col min="6" max="18" width="12.75" customWidth="1"/>
  </cols>
  <sheetData>
    <row r="1" ht="27" customHeight="1" spans="1:18">
      <c r="A1" s="386" t="s">
        <v>98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</row>
    <row r="2" ht="21.75" customHeight="1" spans="1:18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406"/>
      <c r="O2" s="406"/>
      <c r="P2" s="407"/>
      <c r="Q2" s="407"/>
      <c r="R2" s="410" t="s">
        <v>99</v>
      </c>
    </row>
    <row r="3" ht="30" customHeight="1" spans="1:18">
      <c r="A3" s="49" t="s">
        <v>25</v>
      </c>
      <c r="B3" s="388"/>
      <c r="C3" s="388"/>
      <c r="D3" s="388"/>
      <c r="E3" s="388"/>
      <c r="F3" s="387"/>
      <c r="G3" s="387"/>
      <c r="H3" s="387"/>
      <c r="I3" s="387"/>
      <c r="J3" s="387"/>
      <c r="K3" s="387"/>
      <c r="L3" s="387"/>
      <c r="M3" s="387"/>
      <c r="N3" s="408"/>
      <c r="O3" s="408"/>
      <c r="P3" s="408"/>
      <c r="Q3" s="411"/>
      <c r="R3" s="410" t="s">
        <v>26</v>
      </c>
    </row>
    <row r="4" customHeight="1" spans="1:18">
      <c r="A4" s="389" t="s">
        <v>79</v>
      </c>
      <c r="B4" s="390" t="s">
        <v>100</v>
      </c>
      <c r="C4" s="390"/>
      <c r="D4" s="390"/>
      <c r="E4" s="391" t="s">
        <v>101</v>
      </c>
      <c r="F4" s="392" t="s">
        <v>80</v>
      </c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412"/>
    </row>
    <row r="5" customHeight="1" spans="1:18">
      <c r="A5" s="394"/>
      <c r="B5" s="395" t="s">
        <v>102</v>
      </c>
      <c r="C5" s="395" t="s">
        <v>103</v>
      </c>
      <c r="D5" s="395" t="s">
        <v>104</v>
      </c>
      <c r="E5" s="396"/>
      <c r="F5" s="389" t="s">
        <v>82</v>
      </c>
      <c r="G5" s="397" t="s">
        <v>83</v>
      </c>
      <c r="H5" s="398"/>
      <c r="I5" s="409"/>
      <c r="J5" s="402" t="s">
        <v>35</v>
      </c>
      <c r="K5" s="402" t="s">
        <v>37</v>
      </c>
      <c r="L5" s="397" t="s">
        <v>84</v>
      </c>
      <c r="M5" s="398"/>
      <c r="N5" s="409"/>
      <c r="O5" s="402" t="s">
        <v>43</v>
      </c>
      <c r="P5" s="402" t="s">
        <v>45</v>
      </c>
      <c r="Q5" s="413" t="s">
        <v>85</v>
      </c>
      <c r="R5" s="413" t="s">
        <v>86</v>
      </c>
    </row>
    <row r="6" ht="24" customHeight="1" spans="1:18">
      <c r="A6" s="399"/>
      <c r="B6" s="400"/>
      <c r="C6" s="400"/>
      <c r="D6" s="400"/>
      <c r="E6" s="401"/>
      <c r="F6" s="399"/>
      <c r="G6" s="402" t="s">
        <v>89</v>
      </c>
      <c r="H6" s="403" t="s">
        <v>90</v>
      </c>
      <c r="I6" s="402" t="s">
        <v>91</v>
      </c>
      <c r="J6" s="402"/>
      <c r="K6" s="402"/>
      <c r="L6" s="402" t="s">
        <v>89</v>
      </c>
      <c r="M6" s="402" t="s">
        <v>92</v>
      </c>
      <c r="N6" s="402" t="s">
        <v>91</v>
      </c>
      <c r="O6" s="402"/>
      <c r="P6" s="402"/>
      <c r="Q6" s="414"/>
      <c r="R6" s="414"/>
    </row>
    <row r="7" s="44" customFormat="1" customHeight="1" spans="1:18">
      <c r="A7" s="404"/>
      <c r="B7" s="405"/>
      <c r="C7" s="354"/>
      <c r="D7" s="354"/>
      <c r="E7" s="404" t="s">
        <v>82</v>
      </c>
      <c r="F7" s="356">
        <f t="shared" ref="F7:F13" si="0">G7+J7+K7+L7+O7+P7+Q7+R7</f>
        <v>931.35</v>
      </c>
      <c r="G7" s="356">
        <f t="shared" ref="G7:G23" si="1">H7+I7</f>
        <v>71.02</v>
      </c>
      <c r="H7" s="356">
        <v>30.92</v>
      </c>
      <c r="I7" s="356">
        <v>40.1</v>
      </c>
      <c r="J7" s="356">
        <v>0</v>
      </c>
      <c r="K7" s="356">
        <v>0</v>
      </c>
      <c r="L7" s="356">
        <f t="shared" ref="L7:L13" si="2">M7+N7</f>
        <v>0</v>
      </c>
      <c r="M7" s="356">
        <v>0</v>
      </c>
      <c r="N7" s="356">
        <v>0</v>
      </c>
      <c r="O7" s="356">
        <v>0</v>
      </c>
      <c r="P7" s="356">
        <v>0</v>
      </c>
      <c r="Q7" s="356">
        <v>0</v>
      </c>
      <c r="R7" s="356">
        <v>860.33</v>
      </c>
    </row>
    <row r="8" customHeight="1" spans="1:18">
      <c r="A8" s="404" t="s">
        <v>96</v>
      </c>
      <c r="B8" s="405"/>
      <c r="C8" s="354"/>
      <c r="D8" s="354"/>
      <c r="E8" s="404"/>
      <c r="F8" s="356">
        <f t="shared" si="0"/>
        <v>931.35</v>
      </c>
      <c r="G8" s="356">
        <f t="shared" si="1"/>
        <v>71.02</v>
      </c>
      <c r="H8" s="356">
        <v>30.92</v>
      </c>
      <c r="I8" s="356">
        <v>40.1</v>
      </c>
      <c r="J8" s="356">
        <v>0</v>
      </c>
      <c r="K8" s="356">
        <v>0</v>
      </c>
      <c r="L8" s="356">
        <f t="shared" si="2"/>
        <v>0</v>
      </c>
      <c r="M8" s="356">
        <v>0</v>
      </c>
      <c r="N8" s="356">
        <v>0</v>
      </c>
      <c r="O8" s="356">
        <v>0</v>
      </c>
      <c r="P8" s="356">
        <v>0</v>
      </c>
      <c r="Q8" s="356">
        <v>0</v>
      </c>
      <c r="R8" s="356">
        <v>860.33</v>
      </c>
    </row>
    <row r="9" customHeight="1" spans="1:18">
      <c r="A9" s="404" t="s">
        <v>105</v>
      </c>
      <c r="B9" s="405">
        <v>207</v>
      </c>
      <c r="C9" s="354"/>
      <c r="D9" s="354"/>
      <c r="E9" s="404" t="s">
        <v>106</v>
      </c>
      <c r="F9" s="356">
        <f t="shared" si="0"/>
        <v>723.45</v>
      </c>
      <c r="G9" s="356">
        <f t="shared" si="1"/>
        <v>64.83</v>
      </c>
      <c r="H9" s="356">
        <v>24.73</v>
      </c>
      <c r="I9" s="356">
        <v>40.1</v>
      </c>
      <c r="J9" s="356">
        <v>0</v>
      </c>
      <c r="K9" s="356">
        <v>0</v>
      </c>
      <c r="L9" s="356">
        <f t="shared" si="2"/>
        <v>0</v>
      </c>
      <c r="M9" s="356">
        <v>0</v>
      </c>
      <c r="N9" s="356">
        <v>0</v>
      </c>
      <c r="O9" s="356">
        <v>0</v>
      </c>
      <c r="P9" s="356">
        <v>0</v>
      </c>
      <c r="Q9" s="356">
        <v>0</v>
      </c>
      <c r="R9" s="356">
        <v>658.62</v>
      </c>
    </row>
    <row r="10" customHeight="1" spans="1:18">
      <c r="A10" s="404" t="s">
        <v>107</v>
      </c>
      <c r="B10" s="405"/>
      <c r="C10" s="354" t="s">
        <v>108</v>
      </c>
      <c r="D10" s="354"/>
      <c r="E10" s="404" t="s">
        <v>109</v>
      </c>
      <c r="F10" s="356">
        <f t="shared" si="0"/>
        <v>24.73</v>
      </c>
      <c r="G10" s="356">
        <f t="shared" si="1"/>
        <v>24.73</v>
      </c>
      <c r="H10" s="356">
        <v>24.73</v>
      </c>
      <c r="I10" s="356">
        <v>0</v>
      </c>
      <c r="J10" s="356">
        <v>0</v>
      </c>
      <c r="K10" s="356">
        <v>0</v>
      </c>
      <c r="L10" s="356">
        <f t="shared" si="2"/>
        <v>0</v>
      </c>
      <c r="M10" s="356">
        <v>0</v>
      </c>
      <c r="N10" s="356">
        <v>0</v>
      </c>
      <c r="O10" s="356">
        <v>0</v>
      </c>
      <c r="P10" s="356">
        <v>0</v>
      </c>
      <c r="Q10" s="356">
        <v>0</v>
      </c>
      <c r="R10" s="356">
        <v>0</v>
      </c>
    </row>
    <row r="11" customHeight="1" spans="1:18">
      <c r="A11" s="404" t="s">
        <v>110</v>
      </c>
      <c r="B11" s="405">
        <v>207</v>
      </c>
      <c r="C11" s="354" t="s">
        <v>111</v>
      </c>
      <c r="D11" s="354" t="s">
        <v>112</v>
      </c>
      <c r="E11" s="404" t="s">
        <v>113</v>
      </c>
      <c r="F11" s="356">
        <f t="shared" si="0"/>
        <v>24.73</v>
      </c>
      <c r="G11" s="356">
        <f t="shared" si="1"/>
        <v>24.73</v>
      </c>
      <c r="H11" s="356">
        <v>24.73</v>
      </c>
      <c r="I11" s="356">
        <v>0</v>
      </c>
      <c r="J11" s="356">
        <v>0</v>
      </c>
      <c r="K11" s="356">
        <v>0</v>
      </c>
      <c r="L11" s="356">
        <f t="shared" si="2"/>
        <v>0</v>
      </c>
      <c r="M11" s="356">
        <v>0</v>
      </c>
      <c r="N11" s="356">
        <v>0</v>
      </c>
      <c r="O11" s="356">
        <v>0</v>
      </c>
      <c r="P11" s="356">
        <v>0</v>
      </c>
      <c r="Q11" s="356">
        <v>0</v>
      </c>
      <c r="R11" s="356">
        <v>0</v>
      </c>
    </row>
    <row r="12" customHeight="1" spans="1:18">
      <c r="A12" s="404" t="s">
        <v>107</v>
      </c>
      <c r="B12" s="405"/>
      <c r="C12" s="354" t="s">
        <v>114</v>
      </c>
      <c r="D12" s="354"/>
      <c r="E12" s="404" t="s">
        <v>115</v>
      </c>
      <c r="F12" s="356">
        <f t="shared" si="0"/>
        <v>674.72</v>
      </c>
      <c r="G12" s="356">
        <f t="shared" si="1"/>
        <v>16.1</v>
      </c>
      <c r="H12" s="356">
        <v>0</v>
      </c>
      <c r="I12" s="356">
        <v>16.1</v>
      </c>
      <c r="J12" s="356">
        <v>0</v>
      </c>
      <c r="K12" s="356">
        <v>0</v>
      </c>
      <c r="L12" s="356">
        <f t="shared" si="2"/>
        <v>0</v>
      </c>
      <c r="M12" s="356">
        <v>0</v>
      </c>
      <c r="N12" s="356">
        <v>0</v>
      </c>
      <c r="O12" s="356">
        <v>0</v>
      </c>
      <c r="P12" s="356">
        <v>0</v>
      </c>
      <c r="Q12" s="356">
        <v>0</v>
      </c>
      <c r="R12" s="356">
        <v>658.62</v>
      </c>
    </row>
    <row r="13" customHeight="1" spans="1:18">
      <c r="A13" s="404" t="s">
        <v>110</v>
      </c>
      <c r="B13" s="405">
        <v>207</v>
      </c>
      <c r="C13" s="354" t="s">
        <v>116</v>
      </c>
      <c r="D13" s="354" t="s">
        <v>117</v>
      </c>
      <c r="E13" s="404" t="s">
        <v>118</v>
      </c>
      <c r="F13" s="356">
        <f t="shared" si="0"/>
        <v>51.3</v>
      </c>
      <c r="G13" s="356">
        <f t="shared" si="1"/>
        <v>0</v>
      </c>
      <c r="H13" s="356">
        <v>0</v>
      </c>
      <c r="I13" s="356">
        <v>0</v>
      </c>
      <c r="J13" s="356">
        <v>0</v>
      </c>
      <c r="K13" s="356">
        <v>0</v>
      </c>
      <c r="L13" s="356">
        <f t="shared" si="2"/>
        <v>0</v>
      </c>
      <c r="M13" s="356">
        <v>0</v>
      </c>
      <c r="N13" s="356">
        <v>0</v>
      </c>
      <c r="O13" s="356">
        <v>0</v>
      </c>
      <c r="P13" s="356">
        <v>0</v>
      </c>
      <c r="Q13" s="356">
        <v>0</v>
      </c>
      <c r="R13" s="356">
        <v>51.3</v>
      </c>
    </row>
    <row r="14" customHeight="1" spans="1:18">
      <c r="A14" s="404" t="s">
        <v>110</v>
      </c>
      <c r="B14" s="405"/>
      <c r="C14" s="354" t="s">
        <v>114</v>
      </c>
      <c r="D14" s="354" t="s">
        <v>119</v>
      </c>
      <c r="E14" s="355" t="s">
        <v>120</v>
      </c>
      <c r="F14" s="356">
        <v>16.1</v>
      </c>
      <c r="G14" s="356">
        <f t="shared" si="1"/>
        <v>16.1</v>
      </c>
      <c r="H14" s="356"/>
      <c r="I14" s="356">
        <v>16.1</v>
      </c>
      <c r="J14" s="356"/>
      <c r="K14" s="356"/>
      <c r="L14" s="356"/>
      <c r="M14" s="356"/>
      <c r="N14" s="356"/>
      <c r="O14" s="356"/>
      <c r="P14" s="356"/>
      <c r="Q14" s="356"/>
      <c r="R14" s="356"/>
    </row>
    <row r="15" customHeight="1" spans="1:18">
      <c r="A15" s="404" t="s">
        <v>110</v>
      </c>
      <c r="B15" s="405">
        <v>207</v>
      </c>
      <c r="C15" s="354" t="s">
        <v>116</v>
      </c>
      <c r="D15" s="354" t="s">
        <v>114</v>
      </c>
      <c r="E15" s="404" t="s">
        <v>121</v>
      </c>
      <c r="F15" s="356">
        <f>G15+J15+K15+L15+O15+P15+Q15+R15</f>
        <v>607.32</v>
      </c>
      <c r="G15" s="356">
        <f t="shared" si="1"/>
        <v>0</v>
      </c>
      <c r="H15" s="356">
        <v>0</v>
      </c>
      <c r="I15" s="356">
        <v>0</v>
      </c>
      <c r="J15" s="356">
        <v>0</v>
      </c>
      <c r="K15" s="356">
        <v>0</v>
      </c>
      <c r="L15" s="356">
        <f>M15+N15</f>
        <v>0</v>
      </c>
      <c r="M15" s="356">
        <v>0</v>
      </c>
      <c r="N15" s="356">
        <v>0</v>
      </c>
      <c r="O15" s="356">
        <v>0</v>
      </c>
      <c r="P15" s="356">
        <v>0</v>
      </c>
      <c r="Q15" s="356">
        <v>0</v>
      </c>
      <c r="R15" s="356">
        <v>607.32</v>
      </c>
    </row>
    <row r="16" ht="15" customHeight="1" spans="1:18">
      <c r="A16" s="404" t="s">
        <v>110</v>
      </c>
      <c r="B16" s="405">
        <v>207</v>
      </c>
      <c r="C16" s="354" t="s">
        <v>112</v>
      </c>
      <c r="D16" s="354"/>
      <c r="E16" s="355" t="s">
        <v>122</v>
      </c>
      <c r="F16" s="356">
        <v>24</v>
      </c>
      <c r="G16" s="356">
        <f t="shared" si="1"/>
        <v>24</v>
      </c>
      <c r="H16" s="356"/>
      <c r="I16" s="356">
        <v>24</v>
      </c>
      <c r="J16" s="356"/>
      <c r="K16" s="356"/>
      <c r="L16" s="356"/>
      <c r="M16" s="356"/>
      <c r="N16" s="356"/>
      <c r="O16" s="356"/>
      <c r="P16" s="356"/>
      <c r="Q16" s="356"/>
      <c r="R16" s="356"/>
    </row>
    <row r="17" customHeight="1" spans="1:18">
      <c r="A17" s="404" t="s">
        <v>110</v>
      </c>
      <c r="B17" s="405">
        <v>207</v>
      </c>
      <c r="C17" s="354" t="s">
        <v>112</v>
      </c>
      <c r="D17" s="354" t="s">
        <v>112</v>
      </c>
      <c r="E17" s="355" t="s">
        <v>123</v>
      </c>
      <c r="F17" s="356">
        <v>24</v>
      </c>
      <c r="G17" s="356">
        <f t="shared" si="1"/>
        <v>24</v>
      </c>
      <c r="H17" s="356"/>
      <c r="I17" s="356">
        <v>24</v>
      </c>
      <c r="J17" s="356"/>
      <c r="K17" s="356"/>
      <c r="L17" s="356"/>
      <c r="M17" s="356"/>
      <c r="N17" s="356"/>
      <c r="O17" s="356"/>
      <c r="P17" s="356"/>
      <c r="Q17" s="356"/>
      <c r="R17" s="356"/>
    </row>
    <row r="18" customHeight="1" spans="1:18">
      <c r="A18" s="404" t="s">
        <v>105</v>
      </c>
      <c r="B18" s="405">
        <v>208</v>
      </c>
      <c r="C18" s="354"/>
      <c r="D18" s="354"/>
      <c r="E18" s="404" t="s">
        <v>124</v>
      </c>
      <c r="F18" s="356">
        <f t="shared" ref="F18:F29" si="3">G18+J18+K18+L18+O18+P18+Q18+R18</f>
        <v>104.83</v>
      </c>
      <c r="G18" s="356">
        <f t="shared" si="1"/>
        <v>2.82</v>
      </c>
      <c r="H18" s="356">
        <v>2.82</v>
      </c>
      <c r="I18" s="356">
        <v>0</v>
      </c>
      <c r="J18" s="356">
        <v>0</v>
      </c>
      <c r="K18" s="356">
        <v>0</v>
      </c>
      <c r="L18" s="356">
        <f t="shared" ref="L18:L29" si="4">M18+N18</f>
        <v>0</v>
      </c>
      <c r="M18" s="356">
        <v>0</v>
      </c>
      <c r="N18" s="356">
        <v>0</v>
      </c>
      <c r="O18" s="356">
        <v>0</v>
      </c>
      <c r="P18" s="356">
        <v>0</v>
      </c>
      <c r="Q18" s="356">
        <v>0</v>
      </c>
      <c r="R18" s="356">
        <v>102.01</v>
      </c>
    </row>
    <row r="19" customHeight="1" spans="1:18">
      <c r="A19" s="404" t="s">
        <v>107</v>
      </c>
      <c r="B19" s="405"/>
      <c r="C19" s="354" t="s">
        <v>125</v>
      </c>
      <c r="D19" s="354"/>
      <c r="E19" s="404" t="s">
        <v>126</v>
      </c>
      <c r="F19" s="356">
        <f t="shared" si="3"/>
        <v>104.83</v>
      </c>
      <c r="G19" s="356">
        <f t="shared" si="1"/>
        <v>2.82</v>
      </c>
      <c r="H19" s="356">
        <v>2.82</v>
      </c>
      <c r="I19" s="356">
        <v>0</v>
      </c>
      <c r="J19" s="356">
        <v>0</v>
      </c>
      <c r="K19" s="356">
        <v>0</v>
      </c>
      <c r="L19" s="356">
        <f t="shared" si="4"/>
        <v>0</v>
      </c>
      <c r="M19" s="356">
        <v>0</v>
      </c>
      <c r="N19" s="356">
        <v>0</v>
      </c>
      <c r="O19" s="356">
        <v>0</v>
      </c>
      <c r="P19" s="356">
        <v>0</v>
      </c>
      <c r="Q19" s="356">
        <v>0</v>
      </c>
      <c r="R19" s="356">
        <v>102.01</v>
      </c>
    </row>
    <row r="20" customHeight="1" spans="1:18">
      <c r="A20" s="404" t="s">
        <v>110</v>
      </c>
      <c r="B20" s="405">
        <v>208</v>
      </c>
      <c r="C20" s="354" t="s">
        <v>127</v>
      </c>
      <c r="D20" s="354" t="s">
        <v>117</v>
      </c>
      <c r="E20" s="404" t="s">
        <v>128</v>
      </c>
      <c r="F20" s="356">
        <f t="shared" si="3"/>
        <v>1.56</v>
      </c>
      <c r="G20" s="356">
        <f t="shared" si="1"/>
        <v>0</v>
      </c>
      <c r="H20" s="356">
        <v>0</v>
      </c>
      <c r="I20" s="356">
        <v>0</v>
      </c>
      <c r="J20" s="356">
        <v>0</v>
      </c>
      <c r="K20" s="356">
        <v>0</v>
      </c>
      <c r="L20" s="356">
        <f t="shared" si="4"/>
        <v>0</v>
      </c>
      <c r="M20" s="356">
        <v>0</v>
      </c>
      <c r="N20" s="356">
        <v>0</v>
      </c>
      <c r="O20" s="356">
        <v>0</v>
      </c>
      <c r="P20" s="356">
        <v>0</v>
      </c>
      <c r="Q20" s="356">
        <v>0</v>
      </c>
      <c r="R20" s="356">
        <v>1.56</v>
      </c>
    </row>
    <row r="21" customHeight="1" spans="1:18">
      <c r="A21" s="404" t="s">
        <v>110</v>
      </c>
      <c r="B21" s="405">
        <v>208</v>
      </c>
      <c r="C21" s="354" t="s">
        <v>127</v>
      </c>
      <c r="D21" s="354" t="s">
        <v>108</v>
      </c>
      <c r="E21" s="404" t="s">
        <v>129</v>
      </c>
      <c r="F21" s="356">
        <f t="shared" si="3"/>
        <v>13.37</v>
      </c>
      <c r="G21" s="356">
        <f t="shared" si="1"/>
        <v>0</v>
      </c>
      <c r="H21" s="356">
        <v>0</v>
      </c>
      <c r="I21" s="356">
        <v>0</v>
      </c>
      <c r="J21" s="356">
        <v>0</v>
      </c>
      <c r="K21" s="356">
        <v>0</v>
      </c>
      <c r="L21" s="356">
        <f t="shared" si="4"/>
        <v>0</v>
      </c>
      <c r="M21" s="356">
        <v>0</v>
      </c>
      <c r="N21" s="356">
        <v>0</v>
      </c>
      <c r="O21" s="356">
        <v>0</v>
      </c>
      <c r="P21" s="356">
        <v>0</v>
      </c>
      <c r="Q21" s="356">
        <v>0</v>
      </c>
      <c r="R21" s="356">
        <v>13.37</v>
      </c>
    </row>
    <row r="22" customHeight="1" spans="1:18">
      <c r="A22" s="404" t="s">
        <v>110</v>
      </c>
      <c r="B22" s="405">
        <v>208</v>
      </c>
      <c r="C22" s="354" t="s">
        <v>127</v>
      </c>
      <c r="D22" s="354" t="s">
        <v>125</v>
      </c>
      <c r="E22" s="404" t="s">
        <v>130</v>
      </c>
      <c r="F22" s="356">
        <f t="shared" si="3"/>
        <v>89.9</v>
      </c>
      <c r="G22" s="356">
        <f t="shared" si="1"/>
        <v>2.82</v>
      </c>
      <c r="H22" s="356">
        <v>2.82</v>
      </c>
      <c r="I22" s="356">
        <v>0</v>
      </c>
      <c r="J22" s="356">
        <v>0</v>
      </c>
      <c r="K22" s="356">
        <v>0</v>
      </c>
      <c r="L22" s="356">
        <f t="shared" si="4"/>
        <v>0</v>
      </c>
      <c r="M22" s="356">
        <v>0</v>
      </c>
      <c r="N22" s="356">
        <v>0</v>
      </c>
      <c r="O22" s="356">
        <v>0</v>
      </c>
      <c r="P22" s="356">
        <v>0</v>
      </c>
      <c r="Q22" s="356">
        <v>0</v>
      </c>
      <c r="R22" s="356">
        <v>87.08</v>
      </c>
    </row>
    <row r="23" customHeight="1" spans="1:18">
      <c r="A23" s="404" t="s">
        <v>105</v>
      </c>
      <c r="B23" s="405">
        <v>210</v>
      </c>
      <c r="C23" s="354"/>
      <c r="D23" s="354"/>
      <c r="E23" s="404" t="s">
        <v>131</v>
      </c>
      <c r="F23" s="356">
        <f t="shared" si="3"/>
        <v>54.14</v>
      </c>
      <c r="G23" s="356">
        <f t="shared" si="1"/>
        <v>1.36</v>
      </c>
      <c r="H23" s="356">
        <v>1.36</v>
      </c>
      <c r="I23" s="356">
        <v>0</v>
      </c>
      <c r="J23" s="356">
        <v>0</v>
      </c>
      <c r="K23" s="356">
        <v>0</v>
      </c>
      <c r="L23" s="356">
        <f t="shared" si="4"/>
        <v>0</v>
      </c>
      <c r="M23" s="356">
        <v>0</v>
      </c>
      <c r="N23" s="356">
        <v>0</v>
      </c>
      <c r="O23" s="356">
        <v>0</v>
      </c>
      <c r="P23" s="356">
        <v>0</v>
      </c>
      <c r="Q23" s="356">
        <v>0</v>
      </c>
      <c r="R23" s="356">
        <v>52.78</v>
      </c>
    </row>
    <row r="24" customHeight="1" spans="1:18">
      <c r="A24" s="404" t="s">
        <v>107</v>
      </c>
      <c r="B24" s="405"/>
      <c r="C24" s="354" t="s">
        <v>132</v>
      </c>
      <c r="D24" s="354"/>
      <c r="E24" s="404" t="s">
        <v>133</v>
      </c>
      <c r="F24" s="356">
        <f t="shared" si="3"/>
        <v>54.14</v>
      </c>
      <c r="G24" s="356">
        <f t="shared" ref="G22:G29" si="5">H24+I24</f>
        <v>1.36</v>
      </c>
      <c r="H24" s="356">
        <v>1.36</v>
      </c>
      <c r="I24" s="356">
        <v>0</v>
      </c>
      <c r="J24" s="356">
        <v>0</v>
      </c>
      <c r="K24" s="356">
        <v>0</v>
      </c>
      <c r="L24" s="356">
        <f t="shared" si="4"/>
        <v>0</v>
      </c>
      <c r="M24" s="356">
        <v>0</v>
      </c>
      <c r="N24" s="356">
        <v>0</v>
      </c>
      <c r="O24" s="356">
        <v>0</v>
      </c>
      <c r="P24" s="356">
        <v>0</v>
      </c>
      <c r="Q24" s="356">
        <v>0</v>
      </c>
      <c r="R24" s="356">
        <v>52.78</v>
      </c>
    </row>
    <row r="25" customHeight="1" spans="1:18">
      <c r="A25" s="404" t="s">
        <v>110</v>
      </c>
      <c r="B25" s="405">
        <v>210</v>
      </c>
      <c r="C25" s="354" t="s">
        <v>134</v>
      </c>
      <c r="D25" s="354" t="s">
        <v>117</v>
      </c>
      <c r="E25" s="404" t="s">
        <v>135</v>
      </c>
      <c r="F25" s="356">
        <f t="shared" si="3"/>
        <v>4.3</v>
      </c>
      <c r="G25" s="356">
        <f t="shared" si="5"/>
        <v>0</v>
      </c>
      <c r="H25" s="356">
        <v>0</v>
      </c>
      <c r="I25" s="356">
        <v>0</v>
      </c>
      <c r="J25" s="356">
        <v>0</v>
      </c>
      <c r="K25" s="356">
        <v>0</v>
      </c>
      <c r="L25" s="356">
        <f t="shared" si="4"/>
        <v>0</v>
      </c>
      <c r="M25" s="356">
        <v>0</v>
      </c>
      <c r="N25" s="356">
        <v>0</v>
      </c>
      <c r="O25" s="356">
        <v>0</v>
      </c>
      <c r="P25" s="356">
        <v>0</v>
      </c>
      <c r="Q25" s="356">
        <v>0</v>
      </c>
      <c r="R25" s="356">
        <v>4.3</v>
      </c>
    </row>
    <row r="26" customHeight="1" spans="1:18">
      <c r="A26" s="404" t="s">
        <v>110</v>
      </c>
      <c r="B26" s="405">
        <v>210</v>
      </c>
      <c r="C26" s="354" t="s">
        <v>134</v>
      </c>
      <c r="D26" s="354" t="s">
        <v>108</v>
      </c>
      <c r="E26" s="404" t="s">
        <v>136</v>
      </c>
      <c r="F26" s="356">
        <f t="shared" si="3"/>
        <v>49.84</v>
      </c>
      <c r="G26" s="356">
        <f t="shared" si="5"/>
        <v>1.36</v>
      </c>
      <c r="H26" s="356">
        <v>1.36</v>
      </c>
      <c r="I26" s="356">
        <v>0</v>
      </c>
      <c r="J26" s="356">
        <v>0</v>
      </c>
      <c r="K26" s="356">
        <v>0</v>
      </c>
      <c r="L26" s="356">
        <f t="shared" si="4"/>
        <v>0</v>
      </c>
      <c r="M26" s="356">
        <v>0</v>
      </c>
      <c r="N26" s="356">
        <v>0</v>
      </c>
      <c r="O26" s="356">
        <v>0</v>
      </c>
      <c r="P26" s="356">
        <v>0</v>
      </c>
      <c r="Q26" s="356">
        <v>0</v>
      </c>
      <c r="R26" s="356">
        <v>48.48</v>
      </c>
    </row>
    <row r="27" customHeight="1" spans="1:18">
      <c r="A27" s="404" t="s">
        <v>105</v>
      </c>
      <c r="B27" s="405">
        <v>221</v>
      </c>
      <c r="C27" s="354"/>
      <c r="D27" s="354"/>
      <c r="E27" s="404" t="s">
        <v>137</v>
      </c>
      <c r="F27" s="356">
        <f t="shared" si="3"/>
        <v>48.93</v>
      </c>
      <c r="G27" s="356">
        <f t="shared" si="5"/>
        <v>2.01</v>
      </c>
      <c r="H27" s="356">
        <v>2.01</v>
      </c>
      <c r="I27" s="356">
        <v>0</v>
      </c>
      <c r="J27" s="356">
        <v>0</v>
      </c>
      <c r="K27" s="356">
        <v>0</v>
      </c>
      <c r="L27" s="356">
        <f t="shared" si="4"/>
        <v>0</v>
      </c>
      <c r="M27" s="356">
        <v>0</v>
      </c>
      <c r="N27" s="356">
        <v>0</v>
      </c>
      <c r="O27" s="356">
        <v>0</v>
      </c>
      <c r="P27" s="356">
        <v>0</v>
      </c>
      <c r="Q27" s="356">
        <v>0</v>
      </c>
      <c r="R27" s="356">
        <v>46.92</v>
      </c>
    </row>
    <row r="28" customHeight="1" spans="1:18">
      <c r="A28" s="404" t="s">
        <v>107</v>
      </c>
      <c r="B28" s="405"/>
      <c r="C28" s="354" t="s">
        <v>108</v>
      </c>
      <c r="D28" s="354"/>
      <c r="E28" s="404" t="s">
        <v>138</v>
      </c>
      <c r="F28" s="356">
        <f t="shared" si="3"/>
        <v>48.93</v>
      </c>
      <c r="G28" s="356">
        <f t="shared" si="5"/>
        <v>2.01</v>
      </c>
      <c r="H28" s="356">
        <v>2.01</v>
      </c>
      <c r="I28" s="356">
        <v>0</v>
      </c>
      <c r="J28" s="356">
        <v>0</v>
      </c>
      <c r="K28" s="356">
        <v>0</v>
      </c>
      <c r="L28" s="356">
        <f t="shared" si="4"/>
        <v>0</v>
      </c>
      <c r="M28" s="356">
        <v>0</v>
      </c>
      <c r="N28" s="356">
        <v>0</v>
      </c>
      <c r="O28" s="356">
        <v>0</v>
      </c>
      <c r="P28" s="356">
        <v>0</v>
      </c>
      <c r="Q28" s="356">
        <v>0</v>
      </c>
      <c r="R28" s="356">
        <v>46.92</v>
      </c>
    </row>
    <row r="29" customHeight="1" spans="1:18">
      <c r="A29" s="404" t="s">
        <v>110</v>
      </c>
      <c r="B29" s="405">
        <v>221</v>
      </c>
      <c r="C29" s="354" t="s">
        <v>111</v>
      </c>
      <c r="D29" s="354" t="s">
        <v>117</v>
      </c>
      <c r="E29" s="404" t="s">
        <v>139</v>
      </c>
      <c r="F29" s="356">
        <f t="shared" si="3"/>
        <v>48.93</v>
      </c>
      <c r="G29" s="356">
        <f t="shared" si="5"/>
        <v>2.01</v>
      </c>
      <c r="H29" s="356">
        <v>2.01</v>
      </c>
      <c r="I29" s="356">
        <v>0</v>
      </c>
      <c r="J29" s="356">
        <v>0</v>
      </c>
      <c r="K29" s="356">
        <v>0</v>
      </c>
      <c r="L29" s="356">
        <f t="shared" si="4"/>
        <v>0</v>
      </c>
      <c r="M29" s="356">
        <v>0</v>
      </c>
      <c r="N29" s="356">
        <v>0</v>
      </c>
      <c r="O29" s="356">
        <v>0</v>
      </c>
      <c r="P29" s="356">
        <v>0</v>
      </c>
      <c r="Q29" s="356">
        <v>0</v>
      </c>
      <c r="R29" s="356">
        <v>46.92</v>
      </c>
    </row>
    <row r="30" customHeight="1" spans="13:13">
      <c r="M30" s="265" t="s">
        <v>140</v>
      </c>
    </row>
    <row r="31" customHeight="1"/>
    <row r="32" customHeight="1"/>
  </sheetData>
  <sheetProtection formatCells="0" formatColumns="0" formatRows="0"/>
  <mergeCells count="17">
    <mergeCell ref="A1:R1"/>
    <mergeCell ref="B4:D4"/>
    <mergeCell ref="F4:R4"/>
    <mergeCell ref="G5:I5"/>
    <mergeCell ref="L5:N5"/>
    <mergeCell ref="A4:A6"/>
    <mergeCell ref="B5:B6"/>
    <mergeCell ref="C5:C6"/>
    <mergeCell ref="D5:D6"/>
    <mergeCell ref="E4:E6"/>
    <mergeCell ref="F5:F6"/>
    <mergeCell ref="J5:J6"/>
    <mergeCell ref="K5:K6"/>
    <mergeCell ref="O5:O6"/>
    <mergeCell ref="P5:P6"/>
    <mergeCell ref="Q5:Q6"/>
    <mergeCell ref="R5:R6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showGridLines="0" showZeros="0" topLeftCell="B4" workbookViewId="0">
      <selection activeCell="L21" sqref="L21"/>
    </sheetView>
  </sheetViews>
  <sheetFormatPr defaultColWidth="9" defaultRowHeight="13.5"/>
  <cols>
    <col min="1" max="1" width="24.125" customWidth="1"/>
    <col min="2" max="4" width="13.875" customWidth="1"/>
    <col min="5" max="5" width="25" customWidth="1"/>
    <col min="6" max="14" width="13.875" customWidth="1"/>
  </cols>
  <sheetData>
    <row r="1" ht="27" customHeight="1" spans="1:14">
      <c r="A1" s="363" t="s">
        <v>141</v>
      </c>
      <c r="B1" s="363"/>
      <c r="C1" s="363"/>
      <c r="D1" s="363"/>
      <c r="E1" s="363"/>
      <c r="F1" s="363"/>
      <c r="G1" s="363"/>
      <c r="H1" s="363"/>
      <c r="I1" s="363"/>
      <c r="J1" s="363"/>
      <c r="N1" s="364"/>
    </row>
    <row r="2" customHeight="1" spans="1:14">
      <c r="A2" s="364"/>
      <c r="B2" s="364"/>
      <c r="C2" s="364"/>
      <c r="D2" s="364"/>
      <c r="E2" s="364"/>
      <c r="F2" s="364"/>
      <c r="G2" s="364"/>
      <c r="H2" s="364"/>
      <c r="I2" s="380" t="s">
        <v>142</v>
      </c>
      <c r="J2" s="380"/>
      <c r="N2" s="364"/>
    </row>
    <row r="3" ht="29.25" customHeight="1" spans="1:14">
      <c r="A3" s="49" t="s">
        <v>25</v>
      </c>
      <c r="B3" s="365"/>
      <c r="C3" s="365"/>
      <c r="D3" s="365"/>
      <c r="E3" s="365"/>
      <c r="F3" s="364"/>
      <c r="G3" s="364"/>
      <c r="H3" s="364"/>
      <c r="I3" s="380" t="s">
        <v>26</v>
      </c>
      <c r="J3" s="381"/>
      <c r="N3" s="364"/>
    </row>
    <row r="4" customHeight="1" spans="1:14">
      <c r="A4" s="366" t="s">
        <v>79</v>
      </c>
      <c r="B4" s="367" t="s">
        <v>100</v>
      </c>
      <c r="C4" s="367"/>
      <c r="D4" s="367"/>
      <c r="E4" s="368" t="s">
        <v>101</v>
      </c>
      <c r="F4" s="369" t="s">
        <v>81</v>
      </c>
      <c r="G4" s="370"/>
      <c r="H4" s="370"/>
      <c r="I4" s="370"/>
      <c r="J4" s="382"/>
      <c r="N4" s="383"/>
    </row>
    <row r="5" customHeight="1" spans="1:14">
      <c r="A5" s="366"/>
      <c r="B5" s="371" t="s">
        <v>102</v>
      </c>
      <c r="C5" s="371" t="s">
        <v>103</v>
      </c>
      <c r="D5" s="371" t="s">
        <v>104</v>
      </c>
      <c r="E5" s="368"/>
      <c r="F5" s="372" t="s">
        <v>82</v>
      </c>
      <c r="G5" s="373" t="s">
        <v>87</v>
      </c>
      <c r="H5" s="374"/>
      <c r="I5" s="384"/>
      <c r="J5" s="372" t="s">
        <v>88</v>
      </c>
      <c r="N5" s="383"/>
    </row>
    <row r="6" ht="24" customHeight="1" spans="1:14">
      <c r="A6" s="366"/>
      <c r="B6" s="375"/>
      <c r="C6" s="375"/>
      <c r="D6" s="375"/>
      <c r="E6" s="368"/>
      <c r="F6" s="376"/>
      <c r="G6" s="376" t="s">
        <v>93</v>
      </c>
      <c r="H6" s="376" t="s">
        <v>94</v>
      </c>
      <c r="I6" s="376" t="s">
        <v>95</v>
      </c>
      <c r="J6" s="376"/>
      <c r="N6" s="383"/>
    </row>
    <row r="7" s="44" customFormat="1" ht="32.25" customHeight="1" spans="1:14">
      <c r="A7" s="258"/>
      <c r="B7" s="377"/>
      <c r="C7" s="378"/>
      <c r="D7" s="378"/>
      <c r="E7" s="258" t="s">
        <v>82</v>
      </c>
      <c r="F7" s="379">
        <f>G7+H7+I7+J7</f>
        <v>931.35</v>
      </c>
      <c r="G7" s="379">
        <v>642.12</v>
      </c>
      <c r="H7" s="379">
        <v>228.51</v>
      </c>
      <c r="I7" s="379">
        <v>20.62</v>
      </c>
      <c r="J7" s="379">
        <v>40.1</v>
      </c>
      <c r="N7" s="385"/>
    </row>
    <row r="8" ht="32.25" customHeight="1" spans="1:10">
      <c r="A8" s="258" t="s">
        <v>96</v>
      </c>
      <c r="B8" s="377"/>
      <c r="C8" s="378"/>
      <c r="D8" s="378"/>
      <c r="E8" s="258"/>
      <c r="F8" s="379">
        <f t="shared" ref="F8:F23" si="0">G8+H8+I8+J8</f>
        <v>931.35</v>
      </c>
      <c r="G8" s="379">
        <v>642.12</v>
      </c>
      <c r="H8" s="379">
        <v>228.51</v>
      </c>
      <c r="I8" s="379">
        <v>20.62</v>
      </c>
      <c r="J8" s="379">
        <v>40.1</v>
      </c>
    </row>
    <row r="9" ht="32.25" customHeight="1" spans="1:10">
      <c r="A9" s="258" t="s">
        <v>105</v>
      </c>
      <c r="B9" s="377">
        <v>207</v>
      </c>
      <c r="C9" s="378"/>
      <c r="D9" s="378"/>
      <c r="E9" s="258" t="s">
        <v>106</v>
      </c>
      <c r="F9" s="379">
        <f t="shared" si="0"/>
        <v>723.45</v>
      </c>
      <c r="G9" s="379">
        <v>449.15</v>
      </c>
      <c r="H9" s="379">
        <v>227.35</v>
      </c>
      <c r="I9" s="379">
        <v>6.85</v>
      </c>
      <c r="J9" s="379">
        <v>40.1</v>
      </c>
    </row>
    <row r="10" ht="32.25" customHeight="1" spans="1:10">
      <c r="A10" s="258" t="s">
        <v>107</v>
      </c>
      <c r="B10" s="377"/>
      <c r="C10" s="378" t="s">
        <v>108</v>
      </c>
      <c r="D10" s="378"/>
      <c r="E10" s="258" t="s">
        <v>109</v>
      </c>
      <c r="F10" s="379">
        <f t="shared" si="0"/>
        <v>24.73</v>
      </c>
      <c r="G10" s="379">
        <v>18.31</v>
      </c>
      <c r="H10" s="379">
        <v>6.41</v>
      </c>
      <c r="I10" s="379">
        <v>0.01</v>
      </c>
      <c r="J10" s="379">
        <v>0</v>
      </c>
    </row>
    <row r="11" ht="32.25" customHeight="1" spans="1:10">
      <c r="A11" s="258" t="s">
        <v>110</v>
      </c>
      <c r="B11" s="377">
        <v>207</v>
      </c>
      <c r="C11" s="378" t="s">
        <v>111</v>
      </c>
      <c r="D11" s="378" t="s">
        <v>112</v>
      </c>
      <c r="E11" s="258" t="s">
        <v>113</v>
      </c>
      <c r="F11" s="379">
        <f t="shared" si="0"/>
        <v>24.73</v>
      </c>
      <c r="G11" s="379">
        <v>18.31</v>
      </c>
      <c r="H11" s="379">
        <v>6.41</v>
      </c>
      <c r="I11" s="379">
        <v>0.01</v>
      </c>
      <c r="J11" s="379">
        <v>0</v>
      </c>
    </row>
    <row r="12" ht="32.25" customHeight="1" spans="1:10">
      <c r="A12" s="258" t="s">
        <v>107</v>
      </c>
      <c r="B12" s="377"/>
      <c r="C12" s="378" t="s">
        <v>114</v>
      </c>
      <c r="D12" s="378"/>
      <c r="E12" s="258" t="s">
        <v>115</v>
      </c>
      <c r="F12" s="379">
        <f t="shared" si="0"/>
        <v>674.72</v>
      </c>
      <c r="G12" s="379">
        <v>430.84</v>
      </c>
      <c r="H12" s="379">
        <v>220.94</v>
      </c>
      <c r="I12" s="379">
        <v>6.84</v>
      </c>
      <c r="J12" s="379">
        <v>16.1</v>
      </c>
    </row>
    <row r="13" ht="32.25" customHeight="1" spans="1:10">
      <c r="A13" s="258" t="s">
        <v>110</v>
      </c>
      <c r="B13" s="377">
        <v>207</v>
      </c>
      <c r="C13" s="378" t="s">
        <v>116</v>
      </c>
      <c r="D13" s="378" t="s">
        <v>117</v>
      </c>
      <c r="E13" s="258" t="s">
        <v>118</v>
      </c>
      <c r="F13" s="379">
        <f t="shared" si="0"/>
        <v>51.3</v>
      </c>
      <c r="G13" s="379">
        <v>45.25</v>
      </c>
      <c r="H13" s="379">
        <v>6.04</v>
      </c>
      <c r="I13" s="379">
        <v>0.01</v>
      </c>
      <c r="J13" s="379">
        <v>0</v>
      </c>
    </row>
    <row r="14" ht="32.25" customHeight="1" spans="1:10">
      <c r="A14" s="258" t="s">
        <v>110</v>
      </c>
      <c r="B14" s="377">
        <v>207</v>
      </c>
      <c r="C14" s="378" t="s">
        <v>114</v>
      </c>
      <c r="D14" s="378" t="s">
        <v>119</v>
      </c>
      <c r="E14" s="258" t="s">
        <v>143</v>
      </c>
      <c r="F14" s="379">
        <f t="shared" si="0"/>
        <v>16.1</v>
      </c>
      <c r="G14" s="379"/>
      <c r="H14" s="379"/>
      <c r="I14" s="379"/>
      <c r="J14" s="379">
        <v>16.1</v>
      </c>
    </row>
    <row r="15" ht="32.25" customHeight="1" spans="1:10">
      <c r="A15" s="258" t="s">
        <v>110</v>
      </c>
      <c r="B15" s="377">
        <v>207</v>
      </c>
      <c r="C15" s="378" t="s">
        <v>116</v>
      </c>
      <c r="D15" s="378" t="s">
        <v>114</v>
      </c>
      <c r="E15" s="258" t="s">
        <v>121</v>
      </c>
      <c r="F15" s="379">
        <f t="shared" si="0"/>
        <v>607.32</v>
      </c>
      <c r="G15" s="379">
        <v>385.59</v>
      </c>
      <c r="H15" s="379">
        <v>214.9</v>
      </c>
      <c r="I15" s="379">
        <v>6.83</v>
      </c>
      <c r="J15" s="379">
        <v>0</v>
      </c>
    </row>
    <row r="16" ht="32.25" customHeight="1" spans="1:10">
      <c r="A16" s="258" t="s">
        <v>110</v>
      </c>
      <c r="B16" s="377">
        <v>207</v>
      </c>
      <c r="C16" s="378" t="s">
        <v>112</v>
      </c>
      <c r="D16" s="378"/>
      <c r="E16" s="258" t="s">
        <v>122</v>
      </c>
      <c r="F16" s="379">
        <f t="shared" si="0"/>
        <v>24</v>
      </c>
      <c r="G16" s="379"/>
      <c r="H16" s="379"/>
      <c r="I16" s="379"/>
      <c r="J16" s="379">
        <v>24</v>
      </c>
    </row>
    <row r="17" ht="32.25" customHeight="1" spans="1:10">
      <c r="A17" s="258" t="s">
        <v>110</v>
      </c>
      <c r="B17" s="377">
        <v>207</v>
      </c>
      <c r="C17" s="378" t="s">
        <v>112</v>
      </c>
      <c r="D17" s="378" t="s">
        <v>112</v>
      </c>
      <c r="E17" s="258" t="s">
        <v>144</v>
      </c>
      <c r="F17" s="379">
        <f t="shared" si="0"/>
        <v>24</v>
      </c>
      <c r="G17" s="379"/>
      <c r="H17" s="379"/>
      <c r="I17" s="379"/>
      <c r="J17" s="379">
        <v>24</v>
      </c>
    </row>
    <row r="18" ht="32.25" customHeight="1" spans="1:10">
      <c r="A18" s="258" t="s">
        <v>105</v>
      </c>
      <c r="B18" s="377">
        <v>208</v>
      </c>
      <c r="C18" s="378"/>
      <c r="D18" s="378"/>
      <c r="E18" s="258" t="s">
        <v>124</v>
      </c>
      <c r="F18" s="379">
        <f t="shared" si="0"/>
        <v>104.83</v>
      </c>
      <c r="G18" s="379">
        <v>89.9</v>
      </c>
      <c r="H18" s="379">
        <v>1.16</v>
      </c>
      <c r="I18" s="379">
        <v>13.77</v>
      </c>
      <c r="J18" s="379">
        <v>0</v>
      </c>
    </row>
    <row r="19" ht="32.25" customHeight="1" spans="1:10">
      <c r="A19" s="258" t="s">
        <v>107</v>
      </c>
      <c r="B19" s="377"/>
      <c r="C19" s="378" t="s">
        <v>125</v>
      </c>
      <c r="D19" s="378"/>
      <c r="E19" s="258" t="s">
        <v>126</v>
      </c>
      <c r="F19" s="379">
        <f t="shared" si="0"/>
        <v>104.83</v>
      </c>
      <c r="G19" s="379">
        <v>89.9</v>
      </c>
      <c r="H19" s="379">
        <v>1.16</v>
      </c>
      <c r="I19" s="379">
        <v>13.77</v>
      </c>
      <c r="J19" s="379">
        <v>0</v>
      </c>
    </row>
    <row r="20" ht="32.25" customHeight="1" spans="1:10">
      <c r="A20" s="258" t="s">
        <v>110</v>
      </c>
      <c r="B20" s="377">
        <v>208</v>
      </c>
      <c r="C20" s="378" t="s">
        <v>127</v>
      </c>
      <c r="D20" s="378" t="s">
        <v>117</v>
      </c>
      <c r="E20" s="258" t="s">
        <v>128</v>
      </c>
      <c r="F20" s="379">
        <f t="shared" si="0"/>
        <v>1.56</v>
      </c>
      <c r="G20" s="379">
        <v>0</v>
      </c>
      <c r="H20" s="379">
        <v>0.12</v>
      </c>
      <c r="I20" s="379">
        <v>1.44</v>
      </c>
      <c r="J20" s="379">
        <v>0</v>
      </c>
    </row>
    <row r="21" ht="32.25" customHeight="1" spans="1:10">
      <c r="A21" s="258" t="s">
        <v>110</v>
      </c>
      <c r="B21" s="377">
        <v>208</v>
      </c>
      <c r="C21" s="378" t="s">
        <v>127</v>
      </c>
      <c r="D21" s="378" t="s">
        <v>108</v>
      </c>
      <c r="E21" s="258" t="s">
        <v>129</v>
      </c>
      <c r="F21" s="379">
        <f t="shared" si="0"/>
        <v>13.37</v>
      </c>
      <c r="G21" s="379">
        <v>0</v>
      </c>
      <c r="H21" s="379">
        <v>1.04</v>
      </c>
      <c r="I21" s="379">
        <v>12.33</v>
      </c>
      <c r="J21" s="379">
        <v>0</v>
      </c>
    </row>
    <row r="22" ht="32.25" customHeight="1" spans="1:10">
      <c r="A22" s="258" t="s">
        <v>110</v>
      </c>
      <c r="B22" s="377">
        <v>208</v>
      </c>
      <c r="C22" s="378" t="s">
        <v>127</v>
      </c>
      <c r="D22" s="378" t="s">
        <v>125</v>
      </c>
      <c r="E22" s="258" t="s">
        <v>130</v>
      </c>
      <c r="F22" s="379">
        <f t="shared" si="0"/>
        <v>89.9</v>
      </c>
      <c r="G22" s="379">
        <v>89.9</v>
      </c>
      <c r="H22" s="379">
        <v>0</v>
      </c>
      <c r="I22" s="379">
        <v>0</v>
      </c>
      <c r="J22" s="379">
        <v>0</v>
      </c>
    </row>
    <row r="23" ht="32.25" customHeight="1" spans="1:10">
      <c r="A23" s="258" t="s">
        <v>105</v>
      </c>
      <c r="B23" s="377">
        <v>210</v>
      </c>
      <c r="C23" s="378"/>
      <c r="D23" s="378"/>
      <c r="E23" s="258" t="s">
        <v>131</v>
      </c>
      <c r="F23" s="379">
        <f t="shared" si="0"/>
        <v>54.14</v>
      </c>
      <c r="G23" s="379">
        <v>54.14</v>
      </c>
      <c r="H23" s="379">
        <v>0</v>
      </c>
      <c r="I23" s="379">
        <v>0</v>
      </c>
      <c r="J23" s="379">
        <v>0</v>
      </c>
    </row>
    <row r="24" ht="32.25" customHeight="1" spans="1:10">
      <c r="A24" s="258" t="s">
        <v>107</v>
      </c>
      <c r="B24" s="377"/>
      <c r="C24" s="378" t="s">
        <v>132</v>
      </c>
      <c r="D24" s="378"/>
      <c r="E24" s="258" t="s">
        <v>133</v>
      </c>
      <c r="F24" s="379">
        <v>54.14</v>
      </c>
      <c r="G24" s="379">
        <v>54.14</v>
      </c>
      <c r="H24" s="379">
        <v>0</v>
      </c>
      <c r="I24" s="379">
        <v>0</v>
      </c>
      <c r="J24" s="379">
        <v>0</v>
      </c>
    </row>
    <row r="25" ht="32.25" customHeight="1" spans="1:10">
      <c r="A25" s="258" t="s">
        <v>110</v>
      </c>
      <c r="B25" s="377">
        <v>210</v>
      </c>
      <c r="C25" s="378" t="s">
        <v>134</v>
      </c>
      <c r="D25" s="378" t="s">
        <v>117</v>
      </c>
      <c r="E25" s="258" t="s">
        <v>135</v>
      </c>
      <c r="F25" s="379">
        <v>4.3</v>
      </c>
      <c r="G25" s="379">
        <v>4.3</v>
      </c>
      <c r="H25" s="379">
        <v>0</v>
      </c>
      <c r="I25" s="379">
        <v>0</v>
      </c>
      <c r="J25" s="379">
        <v>0</v>
      </c>
    </row>
    <row r="26" ht="32.25" customHeight="1" spans="1:10">
      <c r="A26" s="258" t="s">
        <v>110</v>
      </c>
      <c r="B26" s="377">
        <v>210</v>
      </c>
      <c r="C26" s="378" t="s">
        <v>134</v>
      </c>
      <c r="D26" s="378" t="s">
        <v>108</v>
      </c>
      <c r="E26" s="258" t="s">
        <v>136</v>
      </c>
      <c r="F26" s="379">
        <v>49.84</v>
      </c>
      <c r="G26" s="379">
        <v>49.84</v>
      </c>
      <c r="H26" s="379">
        <v>0</v>
      </c>
      <c r="I26" s="379">
        <v>0</v>
      </c>
      <c r="J26" s="379">
        <v>0</v>
      </c>
    </row>
    <row r="27" ht="32.25" customHeight="1" spans="1:10">
      <c r="A27" s="258" t="s">
        <v>105</v>
      </c>
      <c r="B27" s="377">
        <v>221</v>
      </c>
      <c r="C27" s="378"/>
      <c r="D27" s="378"/>
      <c r="E27" s="258" t="s">
        <v>137</v>
      </c>
      <c r="F27" s="379">
        <v>48.93</v>
      </c>
      <c r="G27" s="379">
        <v>48.93</v>
      </c>
      <c r="H27" s="379">
        <v>0</v>
      </c>
      <c r="I27" s="379">
        <v>0</v>
      </c>
      <c r="J27" s="379">
        <v>0</v>
      </c>
    </row>
    <row r="28" ht="32.25" customHeight="1" spans="1:10">
      <c r="A28" s="258" t="s">
        <v>107</v>
      </c>
      <c r="B28" s="377"/>
      <c r="C28" s="378" t="s">
        <v>108</v>
      </c>
      <c r="D28" s="378"/>
      <c r="E28" s="258" t="s">
        <v>138</v>
      </c>
      <c r="F28" s="379">
        <v>48.93</v>
      </c>
      <c r="G28" s="379">
        <v>48.93</v>
      </c>
      <c r="H28" s="379">
        <v>0</v>
      </c>
      <c r="I28" s="379">
        <v>0</v>
      </c>
      <c r="J28" s="379">
        <v>0</v>
      </c>
    </row>
    <row r="29" ht="32.25" customHeight="1" spans="1:10">
      <c r="A29" s="258" t="s">
        <v>110</v>
      </c>
      <c r="B29" s="377">
        <v>221</v>
      </c>
      <c r="C29" s="378" t="s">
        <v>111</v>
      </c>
      <c r="D29" s="378" t="s">
        <v>117</v>
      </c>
      <c r="E29" s="258" t="s">
        <v>139</v>
      </c>
      <c r="F29" s="379">
        <v>48.93</v>
      </c>
      <c r="G29" s="379">
        <v>48.93</v>
      </c>
      <c r="H29" s="379">
        <v>0</v>
      </c>
      <c r="I29" s="379">
        <v>0</v>
      </c>
      <c r="J29" s="379">
        <v>0</v>
      </c>
    </row>
    <row r="30" ht="32.25" customHeight="1"/>
    <row r="31" ht="32.25" customHeight="1"/>
    <row r="32" ht="32.25" customHeight="1"/>
  </sheetData>
  <sheetProtection formatCells="0" formatColumns="0" formatRows="0"/>
  <mergeCells count="12">
    <mergeCell ref="A1:J1"/>
    <mergeCell ref="I2:J2"/>
    <mergeCell ref="I3:J3"/>
    <mergeCell ref="B4:D4"/>
    <mergeCell ref="G5:I5"/>
    <mergeCell ref="A4:A6"/>
    <mergeCell ref="B5:B6"/>
    <mergeCell ref="C5:C6"/>
    <mergeCell ref="D5:D6"/>
    <mergeCell ref="E4:E6"/>
    <mergeCell ref="F5:F6"/>
    <mergeCell ref="J5:J6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1"/>
  <sheetViews>
    <sheetView showGridLines="0" showZeros="0" workbookViewId="0">
      <selection activeCell="E12" sqref="E12"/>
    </sheetView>
  </sheetViews>
  <sheetFormatPr defaultColWidth="9" defaultRowHeight="13.5"/>
  <cols>
    <col min="1" max="3" width="13" customWidth="1"/>
    <col min="4" max="4" width="22.125" customWidth="1"/>
    <col min="5" max="17" width="13" customWidth="1"/>
  </cols>
  <sheetData>
    <row r="1" ht="27" customHeight="1" spans="1:17">
      <c r="A1" s="336" t="s">
        <v>145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</row>
    <row r="2" ht="27" customHeight="1" spans="1:17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9"/>
      <c r="L2" s="339"/>
      <c r="M2" s="339"/>
      <c r="N2" s="339"/>
      <c r="O2" s="357"/>
      <c r="P2" s="357"/>
      <c r="Q2" s="362" t="s">
        <v>146</v>
      </c>
    </row>
    <row r="3" ht="30" customHeight="1" spans="1:17">
      <c r="A3" s="49" t="s">
        <v>25</v>
      </c>
      <c r="B3" s="338"/>
      <c r="C3" s="338"/>
      <c r="D3" s="338"/>
      <c r="E3" s="339"/>
      <c r="F3" s="339"/>
      <c r="G3" s="339"/>
      <c r="H3" s="339"/>
      <c r="I3" s="339"/>
      <c r="J3" s="358"/>
      <c r="K3" s="339"/>
      <c r="L3" s="339"/>
      <c r="M3" s="339"/>
      <c r="N3" s="339"/>
      <c r="O3" s="359"/>
      <c r="P3" s="359"/>
      <c r="Q3" s="362" t="s">
        <v>26</v>
      </c>
    </row>
    <row r="4" customHeight="1" spans="1:17">
      <c r="A4" s="340" t="s">
        <v>100</v>
      </c>
      <c r="B4" s="340"/>
      <c r="C4" s="340"/>
      <c r="D4" s="341" t="s">
        <v>101</v>
      </c>
      <c r="E4" s="342" t="s">
        <v>147</v>
      </c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7"/>
    </row>
    <row r="5" customHeight="1" spans="1:17">
      <c r="A5" s="344" t="s">
        <v>102</v>
      </c>
      <c r="B5" s="344" t="s">
        <v>103</v>
      </c>
      <c r="C5" s="344" t="s">
        <v>104</v>
      </c>
      <c r="D5" s="345"/>
      <c r="E5" s="346" t="s">
        <v>82</v>
      </c>
      <c r="F5" s="342" t="s">
        <v>83</v>
      </c>
      <c r="G5" s="343"/>
      <c r="H5" s="347"/>
      <c r="I5" s="346" t="s">
        <v>35</v>
      </c>
      <c r="J5" s="346" t="s">
        <v>37</v>
      </c>
      <c r="K5" s="342" t="s">
        <v>84</v>
      </c>
      <c r="L5" s="343"/>
      <c r="M5" s="347"/>
      <c r="N5" s="346" t="s">
        <v>43</v>
      </c>
      <c r="O5" s="346" t="s">
        <v>45</v>
      </c>
      <c r="P5" s="360" t="s">
        <v>85</v>
      </c>
      <c r="Q5" s="360" t="s">
        <v>86</v>
      </c>
    </row>
    <row r="6" ht="24" customHeight="1" spans="1:17">
      <c r="A6" s="348"/>
      <c r="B6" s="348"/>
      <c r="C6" s="348"/>
      <c r="D6" s="349"/>
      <c r="E6" s="346"/>
      <c r="F6" s="346" t="s">
        <v>89</v>
      </c>
      <c r="G6" s="346" t="s">
        <v>90</v>
      </c>
      <c r="H6" s="346" t="s">
        <v>91</v>
      </c>
      <c r="I6" s="346"/>
      <c r="J6" s="346"/>
      <c r="K6" s="346" t="s">
        <v>89</v>
      </c>
      <c r="L6" s="346" t="s">
        <v>92</v>
      </c>
      <c r="M6" s="346" t="s">
        <v>91</v>
      </c>
      <c r="N6" s="346"/>
      <c r="O6" s="346"/>
      <c r="P6" s="361"/>
      <c r="Q6" s="361"/>
    </row>
    <row r="7" s="44" customFormat="1" customHeight="1" spans="1:17">
      <c r="A7" s="350"/>
      <c r="B7" s="351"/>
      <c r="C7" s="351"/>
      <c r="D7" s="352" t="s">
        <v>82</v>
      </c>
      <c r="E7" s="353">
        <f t="shared" ref="E7:E12" si="0">F7+I7+J7+K7+N7+O7+P7+Q7</f>
        <v>931.35</v>
      </c>
      <c r="F7" s="353">
        <f t="shared" ref="F7:F12" si="1">G7+H7</f>
        <v>71.02</v>
      </c>
      <c r="G7" s="353">
        <v>30.92</v>
      </c>
      <c r="H7" s="353">
        <v>40.1</v>
      </c>
      <c r="I7" s="353">
        <v>0</v>
      </c>
      <c r="J7" s="353">
        <v>0</v>
      </c>
      <c r="K7" s="353">
        <f t="shared" ref="K7:K12" si="2">L7+M7</f>
        <v>0</v>
      </c>
      <c r="L7" s="353">
        <v>0</v>
      </c>
      <c r="M7" s="353">
        <v>0</v>
      </c>
      <c r="N7" s="353">
        <v>0</v>
      </c>
      <c r="O7" s="353">
        <v>0</v>
      </c>
      <c r="P7" s="353">
        <v>0</v>
      </c>
      <c r="Q7" s="353">
        <v>860.33</v>
      </c>
    </row>
    <row r="8" ht="15" customHeight="1" spans="1:17">
      <c r="A8" s="350">
        <v>207</v>
      </c>
      <c r="B8" s="351"/>
      <c r="C8" s="351"/>
      <c r="D8" s="352" t="s">
        <v>106</v>
      </c>
      <c r="E8" s="353">
        <f t="shared" si="0"/>
        <v>723.45</v>
      </c>
      <c r="F8" s="353">
        <f t="shared" si="1"/>
        <v>64.83</v>
      </c>
      <c r="G8" s="353">
        <v>24.73</v>
      </c>
      <c r="H8" s="353">
        <v>40.1</v>
      </c>
      <c r="I8" s="353">
        <v>0</v>
      </c>
      <c r="J8" s="353">
        <v>0</v>
      </c>
      <c r="K8" s="353">
        <f t="shared" si="2"/>
        <v>0</v>
      </c>
      <c r="L8" s="353">
        <v>0</v>
      </c>
      <c r="M8" s="353">
        <v>0</v>
      </c>
      <c r="N8" s="353">
        <v>0</v>
      </c>
      <c r="O8" s="353">
        <v>0</v>
      </c>
      <c r="P8" s="353">
        <v>0</v>
      </c>
      <c r="Q8" s="353">
        <v>658.62</v>
      </c>
    </row>
    <row r="9" customHeight="1" spans="1:17">
      <c r="A9" s="350"/>
      <c r="B9" s="351" t="s">
        <v>108</v>
      </c>
      <c r="C9" s="351"/>
      <c r="D9" s="352" t="s">
        <v>109</v>
      </c>
      <c r="E9" s="353">
        <f t="shared" si="0"/>
        <v>24.73</v>
      </c>
      <c r="F9" s="353">
        <f t="shared" si="1"/>
        <v>24.73</v>
      </c>
      <c r="G9" s="353">
        <v>24.73</v>
      </c>
      <c r="H9" s="353">
        <v>0</v>
      </c>
      <c r="I9" s="353">
        <v>0</v>
      </c>
      <c r="J9" s="353">
        <v>0</v>
      </c>
      <c r="K9" s="353">
        <f t="shared" si="2"/>
        <v>0</v>
      </c>
      <c r="L9" s="353">
        <v>0</v>
      </c>
      <c r="M9" s="353">
        <v>0</v>
      </c>
      <c r="N9" s="353">
        <v>0</v>
      </c>
      <c r="O9" s="353">
        <v>0</v>
      </c>
      <c r="P9" s="353">
        <v>0</v>
      </c>
      <c r="Q9" s="353">
        <v>0</v>
      </c>
    </row>
    <row r="10" customHeight="1" spans="1:17">
      <c r="A10" s="350">
        <v>207</v>
      </c>
      <c r="B10" s="351" t="s">
        <v>111</v>
      </c>
      <c r="C10" s="351" t="s">
        <v>112</v>
      </c>
      <c r="D10" s="352" t="s">
        <v>113</v>
      </c>
      <c r="E10" s="353">
        <f t="shared" si="0"/>
        <v>24.73</v>
      </c>
      <c r="F10" s="353">
        <f t="shared" si="1"/>
        <v>24.73</v>
      </c>
      <c r="G10" s="353">
        <v>24.73</v>
      </c>
      <c r="H10" s="353">
        <v>0</v>
      </c>
      <c r="I10" s="353">
        <v>0</v>
      </c>
      <c r="J10" s="353">
        <v>0</v>
      </c>
      <c r="K10" s="353">
        <f t="shared" si="2"/>
        <v>0</v>
      </c>
      <c r="L10" s="353">
        <v>0</v>
      </c>
      <c r="M10" s="353">
        <v>0</v>
      </c>
      <c r="N10" s="353">
        <v>0</v>
      </c>
      <c r="O10" s="353">
        <v>0</v>
      </c>
      <c r="P10" s="353">
        <v>0</v>
      </c>
      <c r="Q10" s="353">
        <v>0</v>
      </c>
    </row>
    <row r="11" customHeight="1" spans="1:17">
      <c r="A11" s="350"/>
      <c r="B11" s="351" t="s">
        <v>114</v>
      </c>
      <c r="C11" s="351"/>
      <c r="D11" s="352" t="s">
        <v>115</v>
      </c>
      <c r="E11" s="353">
        <f t="shared" si="0"/>
        <v>674.72</v>
      </c>
      <c r="F11" s="353">
        <f t="shared" si="1"/>
        <v>16.1</v>
      </c>
      <c r="G11" s="353">
        <v>0</v>
      </c>
      <c r="H11" s="353">
        <v>16.1</v>
      </c>
      <c r="I11" s="353">
        <v>0</v>
      </c>
      <c r="J11" s="353">
        <v>0</v>
      </c>
      <c r="K11" s="353">
        <f t="shared" si="2"/>
        <v>0</v>
      </c>
      <c r="L11" s="353">
        <v>0</v>
      </c>
      <c r="M11" s="353">
        <v>0</v>
      </c>
      <c r="N11" s="353">
        <v>0</v>
      </c>
      <c r="O11" s="353">
        <v>0</v>
      </c>
      <c r="P11" s="353">
        <v>0</v>
      </c>
      <c r="Q11" s="353">
        <v>658.62</v>
      </c>
    </row>
    <row r="12" customHeight="1" spans="1:17">
      <c r="A12" s="350">
        <v>207</v>
      </c>
      <c r="B12" s="351" t="s">
        <v>116</v>
      </c>
      <c r="C12" s="351" t="s">
        <v>117</v>
      </c>
      <c r="D12" s="352" t="s">
        <v>118</v>
      </c>
      <c r="E12" s="353">
        <f t="shared" si="0"/>
        <v>51.3</v>
      </c>
      <c r="F12" s="353">
        <f t="shared" si="1"/>
        <v>0</v>
      </c>
      <c r="G12" s="353">
        <v>0</v>
      </c>
      <c r="H12" s="353">
        <v>0</v>
      </c>
      <c r="I12" s="353">
        <v>0</v>
      </c>
      <c r="J12" s="353">
        <v>0</v>
      </c>
      <c r="K12" s="353">
        <f t="shared" si="2"/>
        <v>0</v>
      </c>
      <c r="L12" s="353">
        <v>0</v>
      </c>
      <c r="M12" s="353">
        <v>0</v>
      </c>
      <c r="N12" s="353">
        <v>0</v>
      </c>
      <c r="O12" s="353">
        <v>0</v>
      </c>
      <c r="P12" s="353">
        <v>0</v>
      </c>
      <c r="Q12" s="353">
        <v>51.3</v>
      </c>
    </row>
    <row r="13" customHeight="1" spans="1:17">
      <c r="A13" s="354" t="s">
        <v>148</v>
      </c>
      <c r="B13" s="354" t="s">
        <v>114</v>
      </c>
      <c r="C13" s="354" t="s">
        <v>119</v>
      </c>
      <c r="D13" s="355" t="s">
        <v>143</v>
      </c>
      <c r="E13" s="356">
        <v>16.1</v>
      </c>
      <c r="F13" s="356">
        <v>16.1</v>
      </c>
      <c r="G13" s="356"/>
      <c r="H13" s="356">
        <v>16.1</v>
      </c>
      <c r="I13" s="353"/>
      <c r="J13" s="353"/>
      <c r="K13" s="353"/>
      <c r="L13" s="353"/>
      <c r="M13" s="353"/>
      <c r="N13" s="353"/>
      <c r="O13" s="353"/>
      <c r="P13" s="353"/>
      <c r="Q13" s="353"/>
    </row>
    <row r="14" customHeight="1" spans="1:17">
      <c r="A14" s="350">
        <v>207</v>
      </c>
      <c r="B14" s="351" t="s">
        <v>116</v>
      </c>
      <c r="C14" s="351" t="s">
        <v>114</v>
      </c>
      <c r="D14" s="352" t="s">
        <v>121</v>
      </c>
      <c r="E14" s="353">
        <f>F14+I14+J14+K14+N14+O14+P14+Q14</f>
        <v>607.32</v>
      </c>
      <c r="F14" s="353">
        <f>G14+H14</f>
        <v>0</v>
      </c>
      <c r="G14" s="353">
        <v>0</v>
      </c>
      <c r="H14" s="353">
        <v>0</v>
      </c>
      <c r="I14" s="353">
        <v>0</v>
      </c>
      <c r="J14" s="353">
        <v>0</v>
      </c>
      <c r="K14" s="353">
        <f>L14+M14</f>
        <v>0</v>
      </c>
      <c r="L14" s="353">
        <v>0</v>
      </c>
      <c r="M14" s="353">
        <v>0</v>
      </c>
      <c r="N14" s="353">
        <v>0</v>
      </c>
      <c r="O14" s="353">
        <v>0</v>
      </c>
      <c r="P14" s="353">
        <v>0</v>
      </c>
      <c r="Q14" s="353">
        <v>607.32</v>
      </c>
    </row>
    <row r="15" customHeight="1" spans="1:17">
      <c r="A15" s="354" t="s">
        <v>148</v>
      </c>
      <c r="B15" s="351" t="s">
        <v>112</v>
      </c>
      <c r="C15" s="351"/>
      <c r="D15" s="355" t="s">
        <v>122</v>
      </c>
      <c r="E15" s="353">
        <v>24</v>
      </c>
      <c r="F15" s="353">
        <v>24</v>
      </c>
      <c r="G15" s="353"/>
      <c r="H15" s="353">
        <v>24</v>
      </c>
      <c r="I15" s="353"/>
      <c r="J15" s="353"/>
      <c r="K15" s="353"/>
      <c r="L15" s="353"/>
      <c r="M15" s="353"/>
      <c r="N15" s="353"/>
      <c r="O15" s="353"/>
      <c r="P15" s="353"/>
      <c r="Q15" s="353"/>
    </row>
    <row r="16" customHeight="1" spans="1:17">
      <c r="A16" s="350">
        <v>207</v>
      </c>
      <c r="B16" s="351" t="s">
        <v>112</v>
      </c>
      <c r="C16" s="351" t="s">
        <v>112</v>
      </c>
      <c r="D16" s="355" t="s">
        <v>123</v>
      </c>
      <c r="E16" s="353">
        <v>24</v>
      </c>
      <c r="F16" s="353">
        <v>24</v>
      </c>
      <c r="G16" s="353"/>
      <c r="H16" s="353">
        <v>24</v>
      </c>
      <c r="I16" s="353"/>
      <c r="J16" s="353"/>
      <c r="K16" s="353"/>
      <c r="L16" s="353"/>
      <c r="M16" s="353"/>
      <c r="N16" s="353"/>
      <c r="O16" s="353"/>
      <c r="P16" s="353"/>
      <c r="Q16" s="353"/>
    </row>
    <row r="17" customHeight="1" spans="1:17">
      <c r="A17" s="350">
        <v>208</v>
      </c>
      <c r="B17" s="351"/>
      <c r="C17" s="351"/>
      <c r="D17" s="352" t="s">
        <v>124</v>
      </c>
      <c r="E17" s="353">
        <f t="shared" ref="E17:E28" si="3">F17+I17+J17+K17+N17+O17+P17+Q17</f>
        <v>104.83</v>
      </c>
      <c r="F17" s="353">
        <f t="shared" ref="F17:F28" si="4">G17+H17</f>
        <v>2.82</v>
      </c>
      <c r="G17" s="353">
        <v>2.82</v>
      </c>
      <c r="H17" s="353">
        <v>0</v>
      </c>
      <c r="I17" s="353">
        <v>0</v>
      </c>
      <c r="J17" s="353">
        <v>0</v>
      </c>
      <c r="K17" s="353">
        <f t="shared" ref="K17:K28" si="5">L17+M17</f>
        <v>0</v>
      </c>
      <c r="L17" s="353">
        <v>0</v>
      </c>
      <c r="M17" s="353">
        <v>0</v>
      </c>
      <c r="N17" s="353">
        <v>0</v>
      </c>
      <c r="O17" s="353">
        <v>0</v>
      </c>
      <c r="P17" s="353">
        <v>0</v>
      </c>
      <c r="Q17" s="353">
        <v>102.01</v>
      </c>
    </row>
    <row r="18" customHeight="1" spans="1:17">
      <c r="A18" s="350"/>
      <c r="B18" s="351" t="s">
        <v>125</v>
      </c>
      <c r="C18" s="351"/>
      <c r="D18" s="352" t="s">
        <v>126</v>
      </c>
      <c r="E18" s="353">
        <f t="shared" si="3"/>
        <v>104.83</v>
      </c>
      <c r="F18" s="353">
        <f t="shared" si="4"/>
        <v>2.82</v>
      </c>
      <c r="G18" s="353">
        <v>2.82</v>
      </c>
      <c r="H18" s="353">
        <v>0</v>
      </c>
      <c r="I18" s="353">
        <v>0</v>
      </c>
      <c r="J18" s="353">
        <v>0</v>
      </c>
      <c r="K18" s="353">
        <f t="shared" si="5"/>
        <v>0</v>
      </c>
      <c r="L18" s="353">
        <v>0</v>
      </c>
      <c r="M18" s="353">
        <v>0</v>
      </c>
      <c r="N18" s="353">
        <v>0</v>
      </c>
      <c r="O18" s="353">
        <v>0</v>
      </c>
      <c r="P18" s="353">
        <v>0</v>
      </c>
      <c r="Q18" s="353">
        <v>102.01</v>
      </c>
    </row>
    <row r="19" customHeight="1" spans="1:17">
      <c r="A19" s="350">
        <v>208</v>
      </c>
      <c r="B19" s="351" t="s">
        <v>127</v>
      </c>
      <c r="C19" s="351" t="s">
        <v>117</v>
      </c>
      <c r="D19" s="352" t="s">
        <v>128</v>
      </c>
      <c r="E19" s="353">
        <f t="shared" si="3"/>
        <v>1.56</v>
      </c>
      <c r="F19" s="353">
        <f t="shared" si="4"/>
        <v>0</v>
      </c>
      <c r="G19" s="353">
        <v>0</v>
      </c>
      <c r="H19" s="353">
        <v>0</v>
      </c>
      <c r="I19" s="353">
        <v>0</v>
      </c>
      <c r="J19" s="353">
        <v>0</v>
      </c>
      <c r="K19" s="353">
        <f t="shared" si="5"/>
        <v>0</v>
      </c>
      <c r="L19" s="353">
        <v>0</v>
      </c>
      <c r="M19" s="353">
        <v>0</v>
      </c>
      <c r="N19" s="353">
        <v>0</v>
      </c>
      <c r="O19" s="353">
        <v>0</v>
      </c>
      <c r="P19" s="353">
        <v>0</v>
      </c>
      <c r="Q19" s="353">
        <v>1.56</v>
      </c>
    </row>
    <row r="20" customHeight="1" spans="1:17">
      <c r="A20" s="350">
        <v>208</v>
      </c>
      <c r="B20" s="351" t="s">
        <v>127</v>
      </c>
      <c r="C20" s="351" t="s">
        <v>108</v>
      </c>
      <c r="D20" s="352" t="s">
        <v>129</v>
      </c>
      <c r="E20" s="353">
        <f t="shared" si="3"/>
        <v>13.37</v>
      </c>
      <c r="F20" s="353">
        <f t="shared" si="4"/>
        <v>0</v>
      </c>
      <c r="G20" s="353">
        <v>0</v>
      </c>
      <c r="H20" s="353">
        <v>0</v>
      </c>
      <c r="I20" s="353">
        <v>0</v>
      </c>
      <c r="J20" s="353">
        <v>0</v>
      </c>
      <c r="K20" s="353">
        <f t="shared" si="5"/>
        <v>0</v>
      </c>
      <c r="L20" s="353">
        <v>0</v>
      </c>
      <c r="M20" s="353">
        <v>0</v>
      </c>
      <c r="N20" s="353">
        <v>0</v>
      </c>
      <c r="O20" s="353">
        <v>0</v>
      </c>
      <c r="P20" s="353">
        <v>0</v>
      </c>
      <c r="Q20" s="353">
        <v>13.37</v>
      </c>
    </row>
    <row r="21" customHeight="1" spans="1:17">
      <c r="A21" s="350">
        <v>208</v>
      </c>
      <c r="B21" s="351" t="s">
        <v>127</v>
      </c>
      <c r="C21" s="351" t="s">
        <v>125</v>
      </c>
      <c r="D21" s="352" t="s">
        <v>130</v>
      </c>
      <c r="E21" s="353">
        <f t="shared" si="3"/>
        <v>89.9</v>
      </c>
      <c r="F21" s="353">
        <f t="shared" si="4"/>
        <v>2.82</v>
      </c>
      <c r="G21" s="353">
        <v>2.82</v>
      </c>
      <c r="H21" s="353">
        <v>0</v>
      </c>
      <c r="I21" s="353">
        <v>0</v>
      </c>
      <c r="J21" s="353">
        <v>0</v>
      </c>
      <c r="K21" s="353">
        <f t="shared" si="5"/>
        <v>0</v>
      </c>
      <c r="L21" s="353">
        <v>0</v>
      </c>
      <c r="M21" s="353">
        <v>0</v>
      </c>
      <c r="N21" s="353">
        <v>0</v>
      </c>
      <c r="O21" s="353">
        <v>0</v>
      </c>
      <c r="P21" s="353">
        <v>0</v>
      </c>
      <c r="Q21" s="353">
        <v>87.08</v>
      </c>
    </row>
    <row r="22" customHeight="1" spans="1:17">
      <c r="A22" s="350">
        <v>210</v>
      </c>
      <c r="B22" s="351"/>
      <c r="C22" s="351"/>
      <c r="D22" s="352" t="s">
        <v>131</v>
      </c>
      <c r="E22" s="353">
        <f t="shared" si="3"/>
        <v>54.14</v>
      </c>
      <c r="F22" s="353">
        <f t="shared" si="4"/>
        <v>1.36</v>
      </c>
      <c r="G22" s="353">
        <v>1.36</v>
      </c>
      <c r="H22" s="353">
        <v>0</v>
      </c>
      <c r="I22" s="353">
        <v>0</v>
      </c>
      <c r="J22" s="353">
        <v>0</v>
      </c>
      <c r="K22" s="353">
        <f t="shared" si="5"/>
        <v>0</v>
      </c>
      <c r="L22" s="353">
        <v>0</v>
      </c>
      <c r="M22" s="353">
        <v>0</v>
      </c>
      <c r="N22" s="353">
        <v>0</v>
      </c>
      <c r="O22" s="353">
        <v>0</v>
      </c>
      <c r="P22" s="353">
        <v>0</v>
      </c>
      <c r="Q22" s="353">
        <v>52.78</v>
      </c>
    </row>
    <row r="23" customHeight="1" spans="1:17">
      <c r="A23" s="350"/>
      <c r="B23" s="351" t="s">
        <v>132</v>
      </c>
      <c r="C23" s="351"/>
      <c r="D23" s="352" t="s">
        <v>133</v>
      </c>
      <c r="E23" s="353">
        <f t="shared" si="3"/>
        <v>54.14</v>
      </c>
      <c r="F23" s="353">
        <f t="shared" si="4"/>
        <v>1.36</v>
      </c>
      <c r="G23" s="353">
        <v>1.36</v>
      </c>
      <c r="H23" s="353">
        <v>0</v>
      </c>
      <c r="I23" s="353">
        <v>0</v>
      </c>
      <c r="J23" s="353">
        <v>0</v>
      </c>
      <c r="K23" s="353">
        <f t="shared" si="5"/>
        <v>0</v>
      </c>
      <c r="L23" s="353">
        <v>0</v>
      </c>
      <c r="M23" s="353">
        <v>0</v>
      </c>
      <c r="N23" s="353">
        <v>0</v>
      </c>
      <c r="O23" s="353">
        <v>0</v>
      </c>
      <c r="P23" s="353">
        <v>0</v>
      </c>
      <c r="Q23" s="353">
        <v>52.78</v>
      </c>
    </row>
    <row r="24" customHeight="1" spans="1:17">
      <c r="A24" s="350">
        <v>210</v>
      </c>
      <c r="B24" s="351" t="s">
        <v>134</v>
      </c>
      <c r="C24" s="351" t="s">
        <v>117</v>
      </c>
      <c r="D24" s="352" t="s">
        <v>135</v>
      </c>
      <c r="E24" s="353">
        <f t="shared" si="3"/>
        <v>4.3</v>
      </c>
      <c r="F24" s="353">
        <f t="shared" si="4"/>
        <v>0</v>
      </c>
      <c r="G24" s="353">
        <v>0</v>
      </c>
      <c r="H24" s="353">
        <v>0</v>
      </c>
      <c r="I24" s="353">
        <v>0</v>
      </c>
      <c r="J24" s="353">
        <v>0</v>
      </c>
      <c r="K24" s="353">
        <f t="shared" si="5"/>
        <v>0</v>
      </c>
      <c r="L24" s="353">
        <v>0</v>
      </c>
      <c r="M24" s="353">
        <v>0</v>
      </c>
      <c r="N24" s="353">
        <v>0</v>
      </c>
      <c r="O24" s="353">
        <v>0</v>
      </c>
      <c r="P24" s="353">
        <v>0</v>
      </c>
      <c r="Q24" s="353">
        <v>4.3</v>
      </c>
    </row>
    <row r="25" customHeight="1" spans="1:17">
      <c r="A25" s="350">
        <v>210</v>
      </c>
      <c r="B25" s="351" t="s">
        <v>134</v>
      </c>
      <c r="C25" s="351" t="s">
        <v>108</v>
      </c>
      <c r="D25" s="352" t="s">
        <v>136</v>
      </c>
      <c r="E25" s="353">
        <f t="shared" si="3"/>
        <v>49.84</v>
      </c>
      <c r="F25" s="353">
        <f t="shared" si="4"/>
        <v>1.36</v>
      </c>
      <c r="G25" s="353">
        <v>1.36</v>
      </c>
      <c r="H25" s="353">
        <v>0</v>
      </c>
      <c r="I25" s="353">
        <v>0</v>
      </c>
      <c r="J25" s="353">
        <v>0</v>
      </c>
      <c r="K25" s="353">
        <f t="shared" si="5"/>
        <v>0</v>
      </c>
      <c r="L25" s="353">
        <v>0</v>
      </c>
      <c r="M25" s="353">
        <v>0</v>
      </c>
      <c r="N25" s="353">
        <v>0</v>
      </c>
      <c r="O25" s="353">
        <v>0</v>
      </c>
      <c r="P25" s="353">
        <v>0</v>
      </c>
      <c r="Q25" s="353">
        <v>48.48</v>
      </c>
    </row>
    <row r="26" customHeight="1" spans="1:17">
      <c r="A26" s="350">
        <v>221</v>
      </c>
      <c r="B26" s="351"/>
      <c r="C26" s="351"/>
      <c r="D26" s="352" t="s">
        <v>137</v>
      </c>
      <c r="E26" s="353">
        <f t="shared" si="3"/>
        <v>48.93</v>
      </c>
      <c r="F26" s="353">
        <f t="shared" si="4"/>
        <v>2.01</v>
      </c>
      <c r="G26" s="353">
        <v>2.01</v>
      </c>
      <c r="H26" s="353">
        <v>0</v>
      </c>
      <c r="I26" s="353">
        <v>0</v>
      </c>
      <c r="J26" s="353">
        <v>0</v>
      </c>
      <c r="K26" s="353">
        <f t="shared" si="5"/>
        <v>0</v>
      </c>
      <c r="L26" s="353">
        <v>0</v>
      </c>
      <c r="M26" s="353">
        <v>0</v>
      </c>
      <c r="N26" s="353">
        <v>0</v>
      </c>
      <c r="O26" s="353">
        <v>0</v>
      </c>
      <c r="P26" s="353">
        <v>0</v>
      </c>
      <c r="Q26" s="353">
        <v>46.92</v>
      </c>
    </row>
    <row r="27" customHeight="1" spans="1:17">
      <c r="A27" s="350"/>
      <c r="B27" s="351" t="s">
        <v>108</v>
      </c>
      <c r="C27" s="351"/>
      <c r="D27" s="352" t="s">
        <v>138</v>
      </c>
      <c r="E27" s="353">
        <f t="shared" si="3"/>
        <v>48.93</v>
      </c>
      <c r="F27" s="353">
        <f t="shared" si="4"/>
        <v>2.01</v>
      </c>
      <c r="G27" s="353">
        <v>2.01</v>
      </c>
      <c r="H27" s="353">
        <v>0</v>
      </c>
      <c r="I27" s="353">
        <v>0</v>
      </c>
      <c r="J27" s="353">
        <v>0</v>
      </c>
      <c r="K27" s="353">
        <f t="shared" si="5"/>
        <v>0</v>
      </c>
      <c r="L27" s="353">
        <v>0</v>
      </c>
      <c r="M27" s="353">
        <v>0</v>
      </c>
      <c r="N27" s="353">
        <v>0</v>
      </c>
      <c r="O27" s="353">
        <v>0</v>
      </c>
      <c r="P27" s="353">
        <v>0</v>
      </c>
      <c r="Q27" s="353">
        <v>46.92</v>
      </c>
    </row>
    <row r="28" customHeight="1" spans="1:17">
      <c r="A28" s="350">
        <v>221</v>
      </c>
      <c r="B28" s="351" t="s">
        <v>111</v>
      </c>
      <c r="C28" s="351" t="s">
        <v>117</v>
      </c>
      <c r="D28" s="352" t="s">
        <v>139</v>
      </c>
      <c r="E28" s="353">
        <f t="shared" si="3"/>
        <v>48.93</v>
      </c>
      <c r="F28" s="353">
        <f t="shared" si="4"/>
        <v>2.01</v>
      </c>
      <c r="G28" s="353">
        <v>2.01</v>
      </c>
      <c r="H28" s="353">
        <v>0</v>
      </c>
      <c r="I28" s="353">
        <v>0</v>
      </c>
      <c r="J28" s="353">
        <v>0</v>
      </c>
      <c r="K28" s="353">
        <f t="shared" si="5"/>
        <v>0</v>
      </c>
      <c r="L28" s="353">
        <v>0</v>
      </c>
      <c r="M28" s="353">
        <v>0</v>
      </c>
      <c r="N28" s="353">
        <v>0</v>
      </c>
      <c r="O28" s="353">
        <v>0</v>
      </c>
      <c r="P28" s="353">
        <v>0</v>
      </c>
      <c r="Q28" s="353">
        <v>46.92</v>
      </c>
    </row>
    <row r="29" customHeight="1"/>
    <row r="30" customHeight="1"/>
    <row r="31" customHeight="1"/>
  </sheetData>
  <sheetProtection formatCells="0" formatColumns="0" formatRows="0"/>
  <mergeCells count="16">
    <mergeCell ref="A1:Q1"/>
    <mergeCell ref="A4:C4"/>
    <mergeCell ref="E4:Q4"/>
    <mergeCell ref="F5:H5"/>
    <mergeCell ref="K5:M5"/>
    <mergeCell ref="A5:A6"/>
    <mergeCell ref="B5:B6"/>
    <mergeCell ref="C5:C6"/>
    <mergeCell ref="D4:D6"/>
    <mergeCell ref="E5:E6"/>
    <mergeCell ref="I5:I6"/>
    <mergeCell ref="J5:J6"/>
    <mergeCell ref="N5:N6"/>
    <mergeCell ref="O5:O6"/>
    <mergeCell ref="P5:P6"/>
    <mergeCell ref="Q5:Q6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showGridLines="0" showZeros="0" topLeftCell="G1" workbookViewId="0">
      <selection activeCell="O7" sqref="O7:O9"/>
    </sheetView>
  </sheetViews>
  <sheetFormatPr defaultColWidth="9" defaultRowHeight="13.5"/>
  <cols>
    <col min="1" max="1" width="30.5" customWidth="1"/>
    <col min="2" max="15" width="16" customWidth="1"/>
  </cols>
  <sheetData>
    <row r="1" ht="27" customHeight="1" spans="1:15">
      <c r="A1" s="309" t="s">
        <v>149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</row>
    <row r="2" customHeight="1" spans="1:15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26" t="s">
        <v>150</v>
      </c>
      <c r="O2" s="326"/>
    </row>
    <row r="3" ht="30" customHeight="1" spans="1:15">
      <c r="A3" s="49" t="s">
        <v>25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0"/>
      <c r="M3" s="310"/>
      <c r="N3" s="327" t="s">
        <v>26</v>
      </c>
      <c r="O3" s="327"/>
    </row>
    <row r="4" customHeight="1" spans="1:15">
      <c r="A4" s="312" t="s">
        <v>79</v>
      </c>
      <c r="B4" s="313" t="s">
        <v>151</v>
      </c>
      <c r="C4" s="314"/>
      <c r="D4" s="314"/>
      <c r="E4" s="314"/>
      <c r="F4" s="314"/>
      <c r="G4" s="314"/>
      <c r="H4" s="315"/>
      <c r="I4" s="315"/>
      <c r="J4" s="315"/>
      <c r="K4" s="313" t="s">
        <v>152</v>
      </c>
      <c r="L4" s="314"/>
      <c r="M4" s="314"/>
      <c r="N4" s="314"/>
      <c r="O4" s="328"/>
    </row>
    <row r="5" customHeight="1" spans="1:15">
      <c r="A5" s="316"/>
      <c r="B5" s="312" t="s">
        <v>82</v>
      </c>
      <c r="C5" s="317" t="s">
        <v>83</v>
      </c>
      <c r="D5" s="318"/>
      <c r="E5" s="319"/>
      <c r="F5" s="320" t="s">
        <v>153</v>
      </c>
      <c r="G5" s="320" t="s">
        <v>37</v>
      </c>
      <c r="H5" s="321" t="s">
        <v>84</v>
      </c>
      <c r="I5" s="329"/>
      <c r="J5" s="330"/>
      <c r="K5" s="331" t="s">
        <v>82</v>
      </c>
      <c r="L5" s="332" t="s">
        <v>87</v>
      </c>
      <c r="M5" s="333"/>
      <c r="N5" s="334"/>
      <c r="O5" s="331" t="s">
        <v>88</v>
      </c>
    </row>
    <row r="6" ht="24" customHeight="1" spans="1:15">
      <c r="A6" s="322"/>
      <c r="B6" s="322"/>
      <c r="C6" s="323" t="s">
        <v>89</v>
      </c>
      <c r="D6" s="323" t="s">
        <v>90</v>
      </c>
      <c r="E6" s="323" t="s">
        <v>91</v>
      </c>
      <c r="F6" s="320"/>
      <c r="G6" s="320"/>
      <c r="H6" s="320" t="s">
        <v>89</v>
      </c>
      <c r="I6" s="320" t="s">
        <v>92</v>
      </c>
      <c r="J6" s="320" t="s">
        <v>91</v>
      </c>
      <c r="K6" s="335"/>
      <c r="L6" s="335" t="s">
        <v>93</v>
      </c>
      <c r="M6" s="335" t="s">
        <v>94</v>
      </c>
      <c r="N6" s="335" t="s">
        <v>95</v>
      </c>
      <c r="O6" s="335"/>
    </row>
    <row r="7" s="44" customFormat="1" customHeight="1" spans="1:15">
      <c r="A7" s="324"/>
      <c r="B7" s="325">
        <f>C7+F7+G7+H7</f>
        <v>71.02</v>
      </c>
      <c r="C7" s="325">
        <f>D7+E7</f>
        <v>71.02</v>
      </c>
      <c r="D7" s="325">
        <v>30.92</v>
      </c>
      <c r="E7" s="325">
        <v>40.1</v>
      </c>
      <c r="F7" s="325">
        <v>0</v>
      </c>
      <c r="G7" s="325">
        <v>0</v>
      </c>
      <c r="H7" s="325">
        <f>I7+J7</f>
        <v>0</v>
      </c>
      <c r="I7" s="325">
        <v>0</v>
      </c>
      <c r="J7" s="325">
        <v>0</v>
      </c>
      <c r="K7" s="325">
        <f>L7+M7+N7+O7</f>
        <v>71.02</v>
      </c>
      <c r="L7" s="325">
        <v>24.5</v>
      </c>
      <c r="M7" s="325">
        <v>6.41</v>
      </c>
      <c r="N7" s="325">
        <v>0.01</v>
      </c>
      <c r="O7" s="325">
        <v>40.1</v>
      </c>
    </row>
    <row r="8" customHeight="1" spans="1:15">
      <c r="A8" s="324" t="s">
        <v>96</v>
      </c>
      <c r="B8" s="325">
        <f t="shared" ref="B8:B9" si="0">C8+F8+G8+H8</f>
        <v>71.02</v>
      </c>
      <c r="C8" s="325">
        <f t="shared" ref="C8:C9" si="1">D8+E8</f>
        <v>71.02</v>
      </c>
      <c r="D8" s="325">
        <v>30.92</v>
      </c>
      <c r="E8" s="325">
        <v>40.1</v>
      </c>
      <c r="F8" s="325">
        <v>0</v>
      </c>
      <c r="G8" s="325">
        <v>0</v>
      </c>
      <c r="H8" s="325">
        <f t="shared" ref="H8:H9" si="2">I8+J8</f>
        <v>0</v>
      </c>
      <c r="I8" s="325">
        <v>0</v>
      </c>
      <c r="J8" s="325">
        <v>0</v>
      </c>
      <c r="K8" s="325">
        <f t="shared" ref="K8:K9" si="3">L8+M8+N8+O8</f>
        <v>71.02</v>
      </c>
      <c r="L8" s="325">
        <v>24.5</v>
      </c>
      <c r="M8" s="325">
        <v>6.41</v>
      </c>
      <c r="N8" s="325">
        <v>0.01</v>
      </c>
      <c r="O8" s="325">
        <v>40.1</v>
      </c>
    </row>
    <row r="9" customHeight="1" spans="1:15">
      <c r="A9" s="324" t="s">
        <v>97</v>
      </c>
      <c r="B9" s="325">
        <f t="shared" si="0"/>
        <v>71.02</v>
      </c>
      <c r="C9" s="325">
        <f t="shared" si="1"/>
        <v>71.02</v>
      </c>
      <c r="D9" s="325">
        <v>30.92</v>
      </c>
      <c r="E9" s="325">
        <v>40.1</v>
      </c>
      <c r="F9" s="325">
        <v>0</v>
      </c>
      <c r="G9" s="325">
        <v>0</v>
      </c>
      <c r="H9" s="325">
        <f t="shared" si="2"/>
        <v>0</v>
      </c>
      <c r="I9" s="325">
        <v>0</v>
      </c>
      <c r="J9" s="325">
        <v>0</v>
      </c>
      <c r="K9" s="325">
        <f t="shared" si="3"/>
        <v>71.02</v>
      </c>
      <c r="L9" s="325">
        <v>24.5</v>
      </c>
      <c r="M9" s="325">
        <v>6.41</v>
      </c>
      <c r="N9" s="325">
        <v>0.01</v>
      </c>
      <c r="O9" s="325">
        <v>40.1</v>
      </c>
    </row>
    <row r="10" customHeight="1"/>
    <row r="11" customHeight="1"/>
    <row r="12" customHeight="1"/>
    <row r="13" customHeight="1"/>
  </sheetData>
  <sheetProtection formatCells="0" formatColumns="0" formatRows="0"/>
  <mergeCells count="12">
    <mergeCell ref="A1:O1"/>
    <mergeCell ref="N2:O2"/>
    <mergeCell ref="N3:O3"/>
    <mergeCell ref="C5:E5"/>
    <mergeCell ref="H5:J5"/>
    <mergeCell ref="L5:N5"/>
    <mergeCell ref="A4:A6"/>
    <mergeCell ref="B5:B6"/>
    <mergeCell ref="F5:F6"/>
    <mergeCell ref="G5:G6"/>
    <mergeCell ref="K5:K6"/>
    <mergeCell ref="O5:O6"/>
  </mergeCells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showGridLines="0" showZeros="0" workbookViewId="0">
      <selection activeCell="G28" sqref="G28"/>
    </sheetView>
  </sheetViews>
  <sheetFormatPr defaultColWidth="9" defaultRowHeight="13.5"/>
  <cols>
    <col min="1" max="10" width="15.25" customWidth="1"/>
  </cols>
  <sheetData>
    <row r="1" ht="27" customHeight="1" spans="1:10">
      <c r="A1" s="285" t="s">
        <v>149</v>
      </c>
      <c r="B1" s="285"/>
      <c r="C1" s="285"/>
      <c r="D1" s="285"/>
      <c r="E1" s="285"/>
      <c r="F1" s="285"/>
      <c r="G1" s="285"/>
      <c r="H1" s="285"/>
      <c r="I1" s="285"/>
      <c r="J1" s="285"/>
    </row>
    <row r="2" customHeight="1" spans="1:10">
      <c r="A2" s="286"/>
      <c r="B2" s="286"/>
      <c r="C2" s="286"/>
      <c r="D2" s="286"/>
      <c r="E2" s="286"/>
      <c r="F2" s="286"/>
      <c r="G2" s="286"/>
      <c r="H2" s="286"/>
      <c r="I2" s="305" t="s">
        <v>154</v>
      </c>
      <c r="J2" s="305"/>
    </row>
    <row r="3" ht="20.25" customHeight="1" spans="1:10">
      <c r="A3" s="49" t="s">
        <v>25</v>
      </c>
      <c r="B3" s="287"/>
      <c r="C3" s="287"/>
      <c r="D3" s="287"/>
      <c r="E3" s="287"/>
      <c r="F3" s="287"/>
      <c r="G3" s="287"/>
      <c r="H3" s="287"/>
      <c r="I3" s="306" t="s">
        <v>26</v>
      </c>
      <c r="J3" s="306"/>
    </row>
    <row r="4" customHeight="1" spans="1:10">
      <c r="A4" s="288" t="s">
        <v>79</v>
      </c>
      <c r="B4" s="289" t="s">
        <v>100</v>
      </c>
      <c r="C4" s="289"/>
      <c r="D4" s="289"/>
      <c r="E4" s="290" t="s">
        <v>101</v>
      </c>
      <c r="F4" s="291" t="s">
        <v>155</v>
      </c>
      <c r="G4" s="292"/>
      <c r="H4" s="292"/>
      <c r="I4" s="292"/>
      <c r="J4" s="307"/>
    </row>
    <row r="5" customHeight="1" spans="1:10">
      <c r="A5" s="293"/>
      <c r="B5" s="288" t="s">
        <v>102</v>
      </c>
      <c r="C5" s="288" t="s">
        <v>103</v>
      </c>
      <c r="D5" s="288" t="s">
        <v>104</v>
      </c>
      <c r="E5" s="294"/>
      <c r="F5" s="295" t="s">
        <v>82</v>
      </c>
      <c r="G5" s="296" t="s">
        <v>87</v>
      </c>
      <c r="H5" s="297"/>
      <c r="I5" s="308"/>
      <c r="J5" s="295" t="s">
        <v>88</v>
      </c>
    </row>
    <row r="6" ht="24" customHeight="1" spans="1:10">
      <c r="A6" s="298"/>
      <c r="B6" s="298"/>
      <c r="C6" s="298"/>
      <c r="D6" s="298"/>
      <c r="E6" s="299"/>
      <c r="F6" s="300"/>
      <c r="G6" s="300" t="s">
        <v>93</v>
      </c>
      <c r="H6" s="300" t="s">
        <v>94</v>
      </c>
      <c r="I6" s="300" t="s">
        <v>95</v>
      </c>
      <c r="J6" s="300"/>
    </row>
    <row r="7" s="44" customFormat="1" ht="24" customHeight="1" spans="1:10">
      <c r="A7" s="301"/>
      <c r="B7" s="302"/>
      <c r="C7" s="303"/>
      <c r="D7" s="303"/>
      <c r="E7" s="302" t="s">
        <v>82</v>
      </c>
      <c r="F7" s="304">
        <f>30.92+40.1</f>
        <v>71.02</v>
      </c>
      <c r="G7" s="304">
        <v>24.5</v>
      </c>
      <c r="H7" s="304">
        <v>6.41</v>
      </c>
      <c r="I7" s="304">
        <v>0.01</v>
      </c>
      <c r="J7" s="304">
        <v>40.1</v>
      </c>
    </row>
    <row r="8" ht="24" customHeight="1" spans="1:10">
      <c r="A8" s="301" t="s">
        <v>96</v>
      </c>
      <c r="B8" s="302"/>
      <c r="C8" s="303"/>
      <c r="D8" s="303"/>
      <c r="E8" s="302"/>
      <c r="F8" s="304">
        <f>30.92+40.1</f>
        <v>71.02</v>
      </c>
      <c r="G8" s="304">
        <v>24.5</v>
      </c>
      <c r="H8" s="304">
        <v>6.41</v>
      </c>
      <c r="I8" s="304">
        <v>0.01</v>
      </c>
      <c r="J8" s="304">
        <v>40.1</v>
      </c>
    </row>
    <row r="9" ht="24" customHeight="1" spans="1:10">
      <c r="A9" s="301" t="s">
        <v>105</v>
      </c>
      <c r="B9" s="302">
        <v>207</v>
      </c>
      <c r="C9" s="303"/>
      <c r="D9" s="303"/>
      <c r="E9" s="302" t="s">
        <v>106</v>
      </c>
      <c r="F9" s="304">
        <f>24.73+40.1</f>
        <v>64.83</v>
      </c>
      <c r="G9" s="304">
        <v>18.31</v>
      </c>
      <c r="H9" s="304">
        <v>6.41</v>
      </c>
      <c r="I9" s="304">
        <v>0.01</v>
      </c>
      <c r="J9" s="304">
        <v>40.1</v>
      </c>
    </row>
    <row r="10" ht="24" customHeight="1" spans="1:10">
      <c r="A10" s="301" t="s">
        <v>107</v>
      </c>
      <c r="B10" s="302"/>
      <c r="C10" s="303" t="s">
        <v>108</v>
      </c>
      <c r="D10" s="303"/>
      <c r="E10" s="302" t="s">
        <v>109</v>
      </c>
      <c r="F10" s="304">
        <v>24.73</v>
      </c>
      <c r="G10" s="304">
        <v>18.31</v>
      </c>
      <c r="H10" s="304">
        <v>6.41</v>
      </c>
      <c r="I10" s="304">
        <v>0.01</v>
      </c>
      <c r="J10" s="304">
        <v>0</v>
      </c>
    </row>
    <row r="11" ht="24" customHeight="1" spans="1:10">
      <c r="A11" s="301" t="s">
        <v>110</v>
      </c>
      <c r="B11" s="302">
        <v>207</v>
      </c>
      <c r="C11" s="303" t="s">
        <v>111</v>
      </c>
      <c r="D11" s="303" t="s">
        <v>112</v>
      </c>
      <c r="E11" s="302" t="s">
        <v>113</v>
      </c>
      <c r="F11" s="304">
        <v>24.73</v>
      </c>
      <c r="G11" s="304">
        <v>18.31</v>
      </c>
      <c r="H11" s="304">
        <v>6.41</v>
      </c>
      <c r="I11" s="304">
        <v>0.01</v>
      </c>
      <c r="J11" s="304">
        <v>0</v>
      </c>
    </row>
    <row r="12" ht="24" customHeight="1" spans="1:10">
      <c r="A12" s="301" t="s">
        <v>110</v>
      </c>
      <c r="B12" s="302"/>
      <c r="C12" s="303" t="s">
        <v>114</v>
      </c>
      <c r="D12" s="303"/>
      <c r="E12" s="258" t="s">
        <v>115</v>
      </c>
      <c r="F12" s="304">
        <v>16.1</v>
      </c>
      <c r="G12" s="304"/>
      <c r="H12" s="304"/>
      <c r="I12" s="304"/>
      <c r="J12" s="304">
        <v>16.1</v>
      </c>
    </row>
    <row r="13" ht="24" customHeight="1" spans="1:10">
      <c r="A13" s="301" t="s">
        <v>110</v>
      </c>
      <c r="B13" s="302">
        <v>207</v>
      </c>
      <c r="C13" s="303" t="s">
        <v>114</v>
      </c>
      <c r="D13" s="303" t="s">
        <v>119</v>
      </c>
      <c r="E13" s="258" t="s">
        <v>143</v>
      </c>
      <c r="F13" s="304">
        <v>16.1</v>
      </c>
      <c r="G13" s="304"/>
      <c r="H13" s="304"/>
      <c r="I13" s="304"/>
      <c r="J13" s="304">
        <v>16.1</v>
      </c>
    </row>
    <row r="14" ht="24" customHeight="1" spans="1:10">
      <c r="A14" s="301" t="s">
        <v>110</v>
      </c>
      <c r="B14" s="302"/>
      <c r="C14" s="303" t="s">
        <v>112</v>
      </c>
      <c r="D14" s="303"/>
      <c r="E14" s="258" t="s">
        <v>122</v>
      </c>
      <c r="F14" s="304">
        <v>24</v>
      </c>
      <c r="G14" s="304"/>
      <c r="H14" s="304"/>
      <c r="I14" s="304"/>
      <c r="J14" s="304">
        <v>24</v>
      </c>
    </row>
    <row r="15" ht="24" customHeight="1" spans="1:10">
      <c r="A15" s="301" t="s">
        <v>110</v>
      </c>
      <c r="B15" s="302">
        <v>207</v>
      </c>
      <c r="C15" s="303" t="s">
        <v>112</v>
      </c>
      <c r="D15" s="303" t="s">
        <v>112</v>
      </c>
      <c r="E15" s="258" t="s">
        <v>144</v>
      </c>
      <c r="F15" s="304">
        <v>24</v>
      </c>
      <c r="G15" s="304"/>
      <c r="H15" s="304"/>
      <c r="I15" s="304"/>
      <c r="J15" s="304">
        <v>24</v>
      </c>
    </row>
    <row r="16" ht="24" customHeight="1" spans="1:10">
      <c r="A16" s="301" t="s">
        <v>105</v>
      </c>
      <c r="B16" s="302">
        <v>208</v>
      </c>
      <c r="C16" s="303"/>
      <c r="D16" s="303"/>
      <c r="E16" s="302" t="s">
        <v>124</v>
      </c>
      <c r="F16" s="304">
        <v>2.82</v>
      </c>
      <c r="G16" s="304">
        <v>2.82</v>
      </c>
      <c r="H16" s="304">
        <v>0</v>
      </c>
      <c r="I16" s="304">
        <v>0</v>
      </c>
      <c r="J16" s="304">
        <v>0</v>
      </c>
    </row>
    <row r="17" ht="24" customHeight="1" spans="1:10">
      <c r="A17" s="301" t="s">
        <v>107</v>
      </c>
      <c r="B17" s="302"/>
      <c r="C17" s="303" t="s">
        <v>125</v>
      </c>
      <c r="D17" s="303"/>
      <c r="E17" s="302" t="s">
        <v>126</v>
      </c>
      <c r="F17" s="304">
        <v>2.82</v>
      </c>
      <c r="G17" s="304">
        <v>2.82</v>
      </c>
      <c r="H17" s="304">
        <v>0</v>
      </c>
      <c r="I17" s="304">
        <v>0</v>
      </c>
      <c r="J17" s="304">
        <v>0</v>
      </c>
    </row>
    <row r="18" ht="24" customHeight="1" spans="1:10">
      <c r="A18" s="301" t="s">
        <v>110</v>
      </c>
      <c r="B18" s="302">
        <v>208</v>
      </c>
      <c r="C18" s="303" t="s">
        <v>127</v>
      </c>
      <c r="D18" s="303" t="s">
        <v>125</v>
      </c>
      <c r="E18" s="302" t="s">
        <v>130</v>
      </c>
      <c r="F18" s="304">
        <v>2.82</v>
      </c>
      <c r="G18" s="304">
        <v>2.82</v>
      </c>
      <c r="H18" s="304">
        <v>0</v>
      </c>
      <c r="I18" s="304">
        <v>0</v>
      </c>
      <c r="J18" s="304">
        <v>0</v>
      </c>
    </row>
    <row r="19" ht="24" customHeight="1" spans="1:10">
      <c r="A19" s="301" t="s">
        <v>105</v>
      </c>
      <c r="B19" s="302">
        <v>210</v>
      </c>
      <c r="C19" s="303"/>
      <c r="D19" s="303"/>
      <c r="E19" s="302" t="s">
        <v>131</v>
      </c>
      <c r="F19" s="304">
        <v>1.36</v>
      </c>
      <c r="G19" s="304">
        <v>1.36</v>
      </c>
      <c r="H19" s="304">
        <v>0</v>
      </c>
      <c r="I19" s="304">
        <v>0</v>
      </c>
      <c r="J19" s="304">
        <v>0</v>
      </c>
    </row>
    <row r="20" ht="24" customHeight="1" spans="1:10">
      <c r="A20" s="301" t="s">
        <v>107</v>
      </c>
      <c r="B20" s="302"/>
      <c r="C20" s="303" t="s">
        <v>132</v>
      </c>
      <c r="D20" s="303"/>
      <c r="E20" s="302" t="s">
        <v>133</v>
      </c>
      <c r="F20" s="304">
        <v>1.36</v>
      </c>
      <c r="G20" s="304">
        <v>1.36</v>
      </c>
      <c r="H20" s="304">
        <v>0</v>
      </c>
      <c r="I20" s="304">
        <v>0</v>
      </c>
      <c r="J20" s="304">
        <v>0</v>
      </c>
    </row>
    <row r="21" ht="24" customHeight="1" spans="1:10">
      <c r="A21" s="301" t="s">
        <v>110</v>
      </c>
      <c r="B21" s="302">
        <v>210</v>
      </c>
      <c r="C21" s="303" t="s">
        <v>134</v>
      </c>
      <c r="D21" s="303" t="s">
        <v>108</v>
      </c>
      <c r="E21" s="302" t="s">
        <v>136</v>
      </c>
      <c r="F21" s="304">
        <v>1.36</v>
      </c>
      <c r="G21" s="304">
        <v>1.36</v>
      </c>
      <c r="H21" s="304">
        <v>0</v>
      </c>
      <c r="I21" s="304">
        <v>0</v>
      </c>
      <c r="J21" s="304">
        <v>0</v>
      </c>
    </row>
    <row r="22" ht="24" customHeight="1" spans="1:10">
      <c r="A22" s="301" t="s">
        <v>105</v>
      </c>
      <c r="B22" s="302">
        <v>221</v>
      </c>
      <c r="C22" s="303"/>
      <c r="D22" s="303"/>
      <c r="E22" s="302" t="s">
        <v>137</v>
      </c>
      <c r="F22" s="304">
        <v>2.01</v>
      </c>
      <c r="G22" s="304">
        <v>2.01</v>
      </c>
      <c r="H22" s="304">
        <v>0</v>
      </c>
      <c r="I22" s="304">
        <v>0</v>
      </c>
      <c r="J22" s="304">
        <v>0</v>
      </c>
    </row>
    <row r="23" ht="24" customHeight="1" spans="1:10">
      <c r="A23" s="301" t="s">
        <v>107</v>
      </c>
      <c r="B23" s="302"/>
      <c r="C23" s="303" t="s">
        <v>108</v>
      </c>
      <c r="D23" s="303"/>
      <c r="E23" s="302" t="s">
        <v>138</v>
      </c>
      <c r="F23" s="304">
        <v>2.01</v>
      </c>
      <c r="G23" s="304">
        <v>2.01</v>
      </c>
      <c r="H23" s="304">
        <v>0</v>
      </c>
      <c r="I23" s="304">
        <v>0</v>
      </c>
      <c r="J23" s="304">
        <v>0</v>
      </c>
    </row>
    <row r="24" ht="24" customHeight="1" spans="1:10">
      <c r="A24" s="301" t="s">
        <v>110</v>
      </c>
      <c r="B24" s="302">
        <v>221</v>
      </c>
      <c r="C24" s="303" t="s">
        <v>111</v>
      </c>
      <c r="D24" s="303" t="s">
        <v>117</v>
      </c>
      <c r="E24" s="302" t="s">
        <v>139</v>
      </c>
      <c r="F24" s="304">
        <v>2.01</v>
      </c>
      <c r="G24" s="304">
        <v>2.01</v>
      </c>
      <c r="H24" s="304">
        <v>0</v>
      </c>
      <c r="I24" s="304">
        <v>0</v>
      </c>
      <c r="J24" s="304">
        <v>0</v>
      </c>
    </row>
    <row r="25" ht="24" customHeight="1"/>
    <row r="26" ht="24" customHeight="1"/>
    <row r="27" ht="24" customHeight="1"/>
    <row r="28" ht="24" customHeight="1"/>
  </sheetData>
  <sheetProtection formatCells="0" formatColumns="0" formatRows="0"/>
  <mergeCells count="13">
    <mergeCell ref="A1:J1"/>
    <mergeCell ref="I2:J2"/>
    <mergeCell ref="I3:J3"/>
    <mergeCell ref="B4:D4"/>
    <mergeCell ref="F4:J4"/>
    <mergeCell ref="G5:I5"/>
    <mergeCell ref="A4:A6"/>
    <mergeCell ref="B5:B6"/>
    <mergeCell ref="C5:C6"/>
    <mergeCell ref="D5:D6"/>
    <mergeCell ref="E4:E6"/>
    <mergeCell ref="F5:F6"/>
    <mergeCell ref="J5:J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首页</vt:lpstr>
      <vt:lpstr>目录</vt:lpstr>
      <vt:lpstr>1部门收支总表</vt:lpstr>
      <vt:lpstr>2部门收支总表</vt:lpstr>
      <vt:lpstr>3部门收入总表</vt:lpstr>
      <vt:lpstr>4部门支出总表</vt:lpstr>
      <vt:lpstr>5部门支出总表 (资金来源)</vt:lpstr>
      <vt:lpstr>6财政拨款收支总表</vt:lpstr>
      <vt:lpstr>7财政拨款支出按功能分类</vt:lpstr>
      <vt:lpstr>8一般公共预算支出表</vt:lpstr>
      <vt:lpstr>9一般公共预算基本支出表（资金来源）</vt:lpstr>
      <vt:lpstr>10一般公共预算基本支出经济分类表</vt:lpstr>
      <vt:lpstr>11纳入预算管理的行政事业性收费支出预算明细表</vt:lpstr>
      <vt:lpstr>12纳入预算管理的政府性基金</vt:lpstr>
      <vt:lpstr>13国有资本经营支出</vt:lpstr>
      <vt:lpstr>14项目支出表</vt:lpstr>
      <vt:lpstr>15政府采购表</vt:lpstr>
      <vt:lpstr>16购买服务表</vt:lpstr>
      <vt:lpstr>17一般公共预算“三公”经费</vt:lpstr>
      <vt:lpstr>18机关运行经费</vt:lpstr>
      <vt:lpstr>19绩效情况表</vt:lpstr>
      <vt:lpstr>预算公开情况信息反馈表（非公开样本）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幽兰芳馥</cp:lastModifiedBy>
  <dcterms:created xsi:type="dcterms:W3CDTF">2020-05-08T02:59:00Z</dcterms:created>
  <dcterms:modified xsi:type="dcterms:W3CDTF">2021-05-31T05:42:45Z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16713744</vt:i4>
  </property>
  <property fmtid="{D5CDD505-2E9C-101B-9397-08002B2CF9AE}" pid="3" name="KSOProductBuildVer">
    <vt:lpwstr>2052-11.1.0.10577</vt:lpwstr>
  </property>
  <property fmtid="{D5CDD505-2E9C-101B-9397-08002B2CF9AE}" pid="4" name="ICV">
    <vt:lpwstr>6D8F9C3A3D4342A6844343C6527558D4</vt:lpwstr>
  </property>
</Properties>
</file>